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84" windowWidth="22692" windowHeight="7944"/>
  </bookViews>
  <sheets>
    <sheet name="Vyúčtování" sheetId="1" r:id="rId1"/>
    <sheet name="09" sheetId="5" r:id="rId2"/>
    <sheet name="10" sheetId="2" r:id="rId3"/>
    <sheet name="11" sheetId="3" r:id="rId4"/>
    <sheet name="12" sheetId="4" r:id="rId5"/>
  </sheets>
  <calcPr calcId="145621"/>
</workbook>
</file>

<file path=xl/calcChain.xml><?xml version="1.0" encoding="utf-8"?>
<calcChain xmlns="http://schemas.openxmlformats.org/spreadsheetml/2006/main">
  <c r="J62" i="1" l="1"/>
  <c r="J63" i="1"/>
  <c r="J65" i="1"/>
  <c r="G22" i="5" l="1"/>
  <c r="G21" i="5"/>
  <c r="G20" i="5"/>
  <c r="G23" i="5" s="1"/>
  <c r="G14" i="5"/>
  <c r="D14" i="5"/>
  <c r="B14" i="5"/>
  <c r="I13" i="5"/>
  <c r="E13" i="5"/>
  <c r="I12" i="5"/>
  <c r="E12" i="5"/>
  <c r="I11" i="5"/>
  <c r="E11" i="5"/>
  <c r="I10" i="5"/>
  <c r="E10" i="5"/>
  <c r="I9" i="5"/>
  <c r="E9" i="5"/>
  <c r="I8" i="5"/>
  <c r="E8" i="5"/>
  <c r="I7" i="5"/>
  <c r="E7" i="5"/>
  <c r="I6" i="5"/>
  <c r="E6" i="5"/>
  <c r="I5" i="5"/>
  <c r="E5" i="5"/>
  <c r="G22" i="4"/>
  <c r="G21" i="4"/>
  <c r="G20" i="4"/>
  <c r="G23" i="4" s="1"/>
  <c r="G14" i="4"/>
  <c r="D14" i="4"/>
  <c r="B14" i="4"/>
  <c r="B19" i="4" s="1"/>
  <c r="I13" i="4"/>
  <c r="E13" i="4"/>
  <c r="I12" i="4"/>
  <c r="E12" i="4"/>
  <c r="I11" i="4"/>
  <c r="E11" i="4"/>
  <c r="I10" i="4"/>
  <c r="E10" i="4"/>
  <c r="I9" i="4"/>
  <c r="E9" i="4"/>
  <c r="I8" i="4"/>
  <c r="E8" i="4"/>
  <c r="I7" i="4"/>
  <c r="E7" i="4"/>
  <c r="I6" i="4"/>
  <c r="E6" i="4"/>
  <c r="I5" i="4"/>
  <c r="I14" i="4" s="1"/>
  <c r="E5" i="4"/>
  <c r="B14" i="3"/>
  <c r="G22" i="3"/>
  <c r="G21" i="3"/>
  <c r="G20" i="3"/>
  <c r="G23" i="3" s="1"/>
  <c r="G14" i="3"/>
  <c r="D14" i="3"/>
  <c r="I13" i="3"/>
  <c r="E13" i="3"/>
  <c r="I12" i="3"/>
  <c r="E12" i="3"/>
  <c r="I11" i="3"/>
  <c r="E11" i="3"/>
  <c r="I10" i="3"/>
  <c r="E10" i="3"/>
  <c r="I9" i="3"/>
  <c r="E9" i="3"/>
  <c r="I8" i="3"/>
  <c r="E8" i="3"/>
  <c r="I7" i="3"/>
  <c r="E7" i="3"/>
  <c r="I6" i="3"/>
  <c r="E6" i="3"/>
  <c r="I5" i="3"/>
  <c r="I14" i="3" s="1"/>
  <c r="E5" i="3"/>
  <c r="G22" i="2"/>
  <c r="G21" i="2"/>
  <c r="G20" i="2"/>
  <c r="G14" i="2"/>
  <c r="D14" i="2"/>
  <c r="B14" i="2"/>
  <c r="I13" i="2"/>
  <c r="E13" i="2"/>
  <c r="I12" i="2"/>
  <c r="E12" i="2"/>
  <c r="I11" i="2"/>
  <c r="E11" i="2"/>
  <c r="I10" i="2"/>
  <c r="E10" i="2"/>
  <c r="I9" i="2"/>
  <c r="E9" i="2"/>
  <c r="I8" i="2"/>
  <c r="E8" i="2"/>
  <c r="I7" i="2"/>
  <c r="E7" i="2"/>
  <c r="I6" i="2"/>
  <c r="E6" i="2"/>
  <c r="I5" i="2"/>
  <c r="E5" i="2"/>
  <c r="B19" i="3" l="1"/>
  <c r="I14" i="2"/>
  <c r="B19" i="5"/>
  <c r="I14" i="5"/>
  <c r="E14" i="5"/>
  <c r="E14" i="4"/>
  <c r="E14" i="3"/>
  <c r="G23" i="2"/>
  <c r="B19" i="2"/>
  <c r="E14" i="2"/>
  <c r="I71" i="1"/>
</calcChain>
</file>

<file path=xl/sharedStrings.xml><?xml version="1.0" encoding="utf-8"?>
<sst xmlns="http://schemas.openxmlformats.org/spreadsheetml/2006/main" count="250" uniqueCount="182">
  <si>
    <t xml:space="preserve">VYÚČTOVÁNÍ </t>
  </si>
  <si>
    <t xml:space="preserve">poskytnuté účelové neinvestiční dotace nebo dotace - grantu </t>
  </si>
  <si>
    <t xml:space="preserve">Dotace pro rok </t>
  </si>
  <si>
    <t>Příjemce dotace:</t>
  </si>
  <si>
    <t>Základní škola a mateřská škola Ostrava, Ostrčilova 10 p.o.</t>
  </si>
  <si>
    <t>Název projektu:</t>
  </si>
  <si>
    <t>Termín zahájení:</t>
  </si>
  <si>
    <t>Termín ukončení:</t>
  </si>
  <si>
    <t>Plátce DPH</t>
  </si>
  <si>
    <t xml:space="preserve"> </t>
  </si>
  <si>
    <t>ANO</t>
  </si>
  <si>
    <t>Uplatnění nároku na DPH na vstupu</t>
  </si>
  <si>
    <t>NE</t>
  </si>
  <si>
    <t>Výše dotace:</t>
  </si>
  <si>
    <t>Účel použití dotace:</t>
  </si>
  <si>
    <t>(dle smlouvy)</t>
  </si>
  <si>
    <t>Datum platby</t>
  </si>
  <si>
    <t>Poř.č.</t>
  </si>
  <si>
    <r>
      <t>Číslo přílhy</t>
    </r>
    <r>
      <rPr>
        <sz val="10"/>
        <rFont val="Times New Roman"/>
        <family val="1"/>
      </rPr>
      <t xml:space="preserve"> (kopie úč.dokladu)</t>
    </r>
  </si>
  <si>
    <t>(z VPD, výp.BÚ, nebo PPD,aj.)</t>
  </si>
  <si>
    <t>Druh nákladu/výdaje - účel použití finančních prostředků</t>
  </si>
  <si>
    <t>Částka</t>
  </si>
  <si>
    <t>Příjem příspěvku</t>
  </si>
  <si>
    <t>13.12.2016  B/327</t>
  </si>
  <si>
    <t>Ostatní přílohy:</t>
  </si>
  <si>
    <t>CELKEM:</t>
  </si>
  <si>
    <t>*VPD Výdajový pokladní doklad, *PPD Příjmový pokladní doklad</t>
  </si>
  <si>
    <t>Nedílnou součástí vyúčtování je závěrečná zpráva o průběhu realizace projektu a kopie příslušných účetních dokladů.</t>
  </si>
  <si>
    <t>Čestně prohlašuji, že jsem oprávněn/a jednat za příjemce o úplnosti a pravdivosti závěrečného vyúčtování.</t>
  </si>
  <si>
    <t>Na tento projekt byly/nebyly poskytnuty finanční prostředky z jiných zdrojů.</t>
  </si>
  <si>
    <t>Výše uvedené uznatelé náklady bebyly použity ve vyúčtování jiných dotací.</t>
  </si>
  <si>
    <t>Za vyhotovení a správnost údajů:</t>
  </si>
  <si>
    <t>Zpracoval: Vlodarčíková Šárka</t>
  </si>
  <si>
    <t xml:space="preserve">              Mgr.Michal Pernecký, ředitel</t>
  </si>
  <si>
    <t>tel.739 332 109</t>
  </si>
  <si>
    <t>______________________________</t>
  </si>
  <si>
    <t xml:space="preserve"> jméno/podpis/telefonní kontakt</t>
  </si>
  <si>
    <t>Realizace projektu "Ostrčilka hledá talenty", který je v souladu</t>
  </si>
  <si>
    <t>s "Programem na poskytování peněžních prostředků z rozpočtu statutárního</t>
  </si>
  <si>
    <t xml:space="preserve">města Ostravy na vzdělávání, vědu, výzkum a talentmanagement na území  </t>
  </si>
  <si>
    <t>SMO 2016 - 2.kolo"</t>
  </si>
  <si>
    <t xml:space="preserve"> - neinvestiční náklady- spotřeba materiálu (encyklopedie, fyzikální laboratorium, </t>
  </si>
  <si>
    <t xml:space="preserve">   biologické preparáty, kancelářské potřeby a materiál, elektronické stavebnice),</t>
  </si>
  <si>
    <t xml:space="preserve">   DDNM (software), dopravné (exkurze), pronájem učeben, mzdové náklady </t>
  </si>
  <si>
    <t xml:space="preserve">   (DPP, DPČ vč. zákonných odvodů)</t>
  </si>
  <si>
    <t xml:space="preserve">   manažer projektu, administrátor), jiné služby (přednášky, vstupné).</t>
  </si>
  <si>
    <t>B/181</t>
  </si>
  <si>
    <t>8.7.2016   B/181</t>
  </si>
  <si>
    <t>F/764</t>
  </si>
  <si>
    <t>15.9.2016  P/407</t>
  </si>
  <si>
    <t>Stavebnice elektronická laboratoř</t>
  </si>
  <si>
    <t>F/767</t>
  </si>
  <si>
    <t>16.9.2016  P/410</t>
  </si>
  <si>
    <t>Atlas rostlin</t>
  </si>
  <si>
    <t>F/768</t>
  </si>
  <si>
    <t>16.9.2016  P/411</t>
  </si>
  <si>
    <t>Solární stavebnice</t>
  </si>
  <si>
    <t>F/769</t>
  </si>
  <si>
    <t>19.9.2016  P/413</t>
  </si>
  <si>
    <t>Pitevní sada</t>
  </si>
  <si>
    <t>F/770</t>
  </si>
  <si>
    <t>19.9.2016  P/412</t>
  </si>
  <si>
    <t>Navigace</t>
  </si>
  <si>
    <t>F/776</t>
  </si>
  <si>
    <t>22.9.2016  B/248</t>
  </si>
  <si>
    <t>Stavebnice Merkur</t>
  </si>
  <si>
    <t>F/777</t>
  </si>
  <si>
    <t>26.9.2016  B/252</t>
  </si>
  <si>
    <t>Encyklopedie Zvíře</t>
  </si>
  <si>
    <t>P/422</t>
  </si>
  <si>
    <t>27.9.2016  P/422</t>
  </si>
  <si>
    <t>Doprava exkurze</t>
  </si>
  <si>
    <t>P/418</t>
  </si>
  <si>
    <t>23.9.2016  P/418</t>
  </si>
  <si>
    <t>Záloha z pokladny</t>
  </si>
  <si>
    <t>P/431</t>
  </si>
  <si>
    <t>30.9.2016  P/431</t>
  </si>
  <si>
    <t>Dopravné exkurze</t>
  </si>
  <si>
    <t>F/846</t>
  </si>
  <si>
    <t>Sady pro vynálezce, Roboty Edison</t>
  </si>
  <si>
    <t>10.10.2016  P/444</t>
  </si>
  <si>
    <t>P/507</t>
  </si>
  <si>
    <t>16.11.2016  P/507</t>
  </si>
  <si>
    <t>Dopravné, vstupné exkurze</t>
  </si>
  <si>
    <t>11.11.2016  P/497</t>
  </si>
  <si>
    <t>P/493</t>
  </si>
  <si>
    <t>11.7.2016  P/493</t>
  </si>
  <si>
    <t>Baterky do pomůcek Talentů</t>
  </si>
  <si>
    <t>P/492</t>
  </si>
  <si>
    <t>7.11.2016  P/492</t>
  </si>
  <si>
    <t>4.11.2016  P/484</t>
  </si>
  <si>
    <t>30.11.2016  P/524</t>
  </si>
  <si>
    <t>Kancelářské potřeby</t>
  </si>
  <si>
    <t>30.9.2016  P/430</t>
  </si>
  <si>
    <t>P/524</t>
  </si>
  <si>
    <t>P/531</t>
  </si>
  <si>
    <t>30.11.2016  P/531</t>
  </si>
  <si>
    <t>29.11.2016  P/520</t>
  </si>
  <si>
    <t xml:space="preserve">F/1064 </t>
  </si>
  <si>
    <t>Pronájem učeben</t>
  </si>
  <si>
    <t>22.12.2016  B/336</t>
  </si>
  <si>
    <t>F/1065</t>
  </si>
  <si>
    <t>Přednášky</t>
  </si>
  <si>
    <t>F/1089</t>
  </si>
  <si>
    <t>12.12.2016  P/557</t>
  </si>
  <si>
    <t>Pomůcka - pipety</t>
  </si>
  <si>
    <t>F/1090</t>
  </si>
  <si>
    <t>Torzo lidského těla</t>
  </si>
  <si>
    <t>16.12.2016  B/330</t>
  </si>
  <si>
    <t>F/1091</t>
  </si>
  <si>
    <t>Pomůcky - modely</t>
  </si>
  <si>
    <t>F/1098</t>
  </si>
  <si>
    <t>Mikroskop</t>
  </si>
  <si>
    <t>F/1100</t>
  </si>
  <si>
    <t xml:space="preserve">Pomůcka - krycí sklíčka </t>
  </si>
  <si>
    <t>P/561</t>
  </si>
  <si>
    <t>13.12.2016  P/561</t>
  </si>
  <si>
    <t>12.12.2016  P/559</t>
  </si>
  <si>
    <t>22.12.2016  P/575</t>
  </si>
  <si>
    <t>P/575</t>
  </si>
  <si>
    <t>Dopravné, vstupné exkurze Muzeum</t>
  </si>
  <si>
    <t>Dopravné, vstupné exkurze ZOO</t>
  </si>
  <si>
    <t>F/1116</t>
  </si>
  <si>
    <t>16.12.2016  P/566</t>
  </si>
  <si>
    <t>F/1124</t>
  </si>
  <si>
    <t>Pomůcky - misky ubalovací sety</t>
  </si>
  <si>
    <t>F/1125</t>
  </si>
  <si>
    <t>Pomůcky - struny do 3D tiskárny</t>
  </si>
  <si>
    <t>F/1126</t>
  </si>
  <si>
    <t>Pomůcky - kelímky pro pozorování</t>
  </si>
  <si>
    <t>F/1127</t>
  </si>
  <si>
    <t>Pomůcky - klíč k určování bylin</t>
  </si>
  <si>
    <t>F/1139</t>
  </si>
  <si>
    <t>30.12.2016  B/344</t>
  </si>
  <si>
    <t>Multiborové sady</t>
  </si>
  <si>
    <t>F/1142</t>
  </si>
  <si>
    <t>28.11.2016  B/313</t>
  </si>
  <si>
    <t>Stavebnice - 3D tiskárny</t>
  </si>
  <si>
    <t>F/988</t>
  </si>
  <si>
    <t>24.11.2016  P/510</t>
  </si>
  <si>
    <t>Sady preparátů, Sady pro vynálezce</t>
  </si>
  <si>
    <t>28.11.2016  F/988</t>
  </si>
  <si>
    <t xml:space="preserve">kurzový rozdíl </t>
  </si>
  <si>
    <t xml:space="preserve">DPH přenesená DP  </t>
  </si>
  <si>
    <t>B/327</t>
  </si>
  <si>
    <t>Záloha GPS navigace</t>
  </si>
  <si>
    <t>F/1146</t>
  </si>
  <si>
    <t>vyúčtování zálohy (dodán jen jeden ks)</t>
  </si>
  <si>
    <t>OSSZ</t>
  </si>
  <si>
    <t>ZP</t>
  </si>
  <si>
    <t>RBP</t>
  </si>
  <si>
    <t>ČPZP</t>
  </si>
  <si>
    <t>VZP</t>
  </si>
  <si>
    <t>Celkem</t>
  </si>
  <si>
    <t>CELKEM</t>
  </si>
  <si>
    <t>Dlouhá Jana</t>
  </si>
  <si>
    <t>Bendová Lucie</t>
  </si>
  <si>
    <t>Folwarczná Radka</t>
  </si>
  <si>
    <t>Hyplová Jana</t>
  </si>
  <si>
    <t>Mzdy 10/2016 - Financováno z rozp.SMO sm.č.04180/RM/1418/62</t>
  </si>
  <si>
    <t>Hiklová Radmila</t>
  </si>
  <si>
    <t>Mzdy 11/2016 - Financováno z rozp.SMO sm.č.04180/RM/1418/62</t>
  </si>
  <si>
    <t>Vodáková Kateřina</t>
  </si>
  <si>
    <t>Mzdy 12/2016 - Financováno z rozp.SMO sm.č.04180/RM/1418/62</t>
  </si>
  <si>
    <t>Mzdy 9/2016 - Financováno z rozp.SMO sm.č.04180/RM/1418/62</t>
  </si>
  <si>
    <t>Malohlavová Olga</t>
  </si>
  <si>
    <t>Dohody  o provedení práce Administrátoři</t>
  </si>
  <si>
    <t>Dohody o provedení práce Administrátoři</t>
  </si>
  <si>
    <t>int.d.440020</t>
  </si>
  <si>
    <t>11.10.2016  B/267</t>
  </si>
  <si>
    <t>int.d.440023</t>
  </si>
  <si>
    <t>Dohody o provedení práce administrátoři 09/2016</t>
  </si>
  <si>
    <t>Dohody o provedení práce administrátoři 10/2016</t>
  </si>
  <si>
    <t>10.11.2016  B/295</t>
  </si>
  <si>
    <t>int.d.440025</t>
  </si>
  <si>
    <t>Dohody o provedení práce administrátoři 11/2016</t>
  </si>
  <si>
    <t>9.12.2016  B/323</t>
  </si>
  <si>
    <t>int.d.440027</t>
  </si>
  <si>
    <t>Dohody o provedení práce administrátoři 12/2016</t>
  </si>
  <si>
    <t>11.1.2017  B/11</t>
  </si>
  <si>
    <t>V Ostravě dne:  30. 1. 2017</t>
  </si>
  <si>
    <t>uce kniha, uce deník, závěrečná zpráva, honocení, čestné prohlášení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</si>
</sst>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 CE"/>
      <charset val="238"/>
    </font>
    <font>
      <sz val="11"/>
      <name val="Times New Roman"/>
      <family val="1"/>
    </font>
    <font>
      <b/>
      <sz val="8"/>
      <name val="Arial CE"/>
      <charset val="238"/>
    </font>
    <font>
      <b/>
      <sz val="10"/>
      <name val="Times New Roman"/>
      <family val="1"/>
    </font>
    <font>
      <b/>
      <sz val="10"/>
      <name val="Times New Roman"/>
      <family val="1"/>
      <charset val="238"/>
    </font>
    <font>
      <sz val="10"/>
      <color indexed="55"/>
      <name val="Times New Roman"/>
      <family val="1"/>
    </font>
    <font>
      <b/>
      <sz val="8"/>
      <color indexed="22"/>
      <name val="Arial CE"/>
      <charset val="238"/>
    </font>
    <font>
      <sz val="10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i/>
      <u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 applyBorder="1"/>
    <xf numFmtId="0" fontId="3" fillId="2" borderId="1" xfId="0" applyFont="1" applyFill="1" applyBorder="1"/>
    <xf numFmtId="0" fontId="2" fillId="2" borderId="2" xfId="0" applyFont="1" applyFill="1" applyBorder="1"/>
    <xf numFmtId="0" fontId="2" fillId="0" borderId="3" xfId="0" applyFont="1" applyBorder="1"/>
    <xf numFmtId="0" fontId="0" fillId="0" borderId="2" xfId="0" applyBorder="1"/>
    <xf numFmtId="0" fontId="3" fillId="2" borderId="4" xfId="0" applyFont="1" applyFill="1" applyBorder="1"/>
    <xf numFmtId="0" fontId="4" fillId="2" borderId="5" xfId="0" applyFont="1" applyFill="1" applyBorder="1"/>
    <xf numFmtId="0" fontId="4" fillId="0" borderId="6" xfId="0" applyFont="1" applyBorder="1"/>
    <xf numFmtId="0" fontId="5" fillId="0" borderId="6" xfId="0" applyFont="1" applyBorder="1"/>
    <xf numFmtId="0" fontId="0" fillId="0" borderId="5" xfId="0" applyBorder="1"/>
    <xf numFmtId="0" fontId="3" fillId="2" borderId="7" xfId="0" applyFont="1" applyFill="1" applyBorder="1"/>
    <xf numFmtId="0" fontId="4" fillId="2" borderId="8" xfId="0" applyFont="1" applyFill="1" applyBorder="1"/>
    <xf numFmtId="0" fontId="4" fillId="0" borderId="0" xfId="0" applyFont="1" applyBorder="1"/>
    <xf numFmtId="0" fontId="5" fillId="0" borderId="0" xfId="0" applyFont="1" applyBorder="1"/>
    <xf numFmtId="0" fontId="0" fillId="0" borderId="8" xfId="0" applyBorder="1"/>
    <xf numFmtId="0" fontId="3" fillId="2" borderId="9" xfId="0" applyFont="1" applyFill="1" applyBorder="1"/>
    <xf numFmtId="0" fontId="4" fillId="2" borderId="10" xfId="0" applyFont="1" applyFill="1" applyBorder="1"/>
    <xf numFmtId="0" fontId="4" fillId="0" borderId="11" xfId="0" applyFont="1" applyBorder="1"/>
    <xf numFmtId="0" fontId="5" fillId="0" borderId="11" xfId="0" applyFont="1" applyBorder="1"/>
    <xf numFmtId="0" fontId="0" fillId="0" borderId="10" xfId="0" applyBorder="1"/>
    <xf numFmtId="0" fontId="3" fillId="2" borderId="9" xfId="0" quotePrefix="1" applyFont="1" applyFill="1" applyBorder="1" applyAlignment="1">
      <alignment horizontal="left"/>
    </xf>
    <xf numFmtId="14" fontId="4" fillId="0" borderId="11" xfId="0" applyNumberFormat="1" applyFont="1" applyBorder="1"/>
    <xf numFmtId="0" fontId="2" fillId="2" borderId="10" xfId="0" applyFont="1" applyFill="1" applyBorder="1"/>
    <xf numFmtId="0" fontId="3" fillId="0" borderId="0" xfId="0" applyFont="1" applyBorder="1"/>
    <xf numFmtId="0" fontId="5" fillId="0" borderId="10" xfId="0" applyFont="1" applyBorder="1"/>
    <xf numFmtId="3" fontId="4" fillId="0" borderId="1" xfId="0" applyNumberFormat="1" applyFont="1" applyBorder="1"/>
    <xf numFmtId="0" fontId="4" fillId="0" borderId="3" xfId="0" applyFont="1" applyBorder="1"/>
    <xf numFmtId="0" fontId="5" fillId="0" borderId="3" xfId="0" applyFont="1" applyBorder="1"/>
    <xf numFmtId="0" fontId="4" fillId="0" borderId="4" xfId="0" applyFont="1" applyBorder="1"/>
    <xf numFmtId="0" fontId="4" fillId="0" borderId="7" xfId="0" applyFont="1" applyBorder="1"/>
    <xf numFmtId="0" fontId="7" fillId="2" borderId="9" xfId="0" applyFont="1" applyFill="1" applyBorder="1" applyAlignment="1">
      <alignment horizontal="left"/>
    </xf>
    <xf numFmtId="0" fontId="4" fillId="0" borderId="9" xfId="0" applyFont="1" applyBorder="1"/>
    <xf numFmtId="0" fontId="8" fillId="2" borderId="12" xfId="0" applyFont="1" applyFill="1" applyBorder="1" applyAlignment="1">
      <alignment horizontal="center" vertical="center"/>
    </xf>
    <xf numFmtId="0" fontId="9" fillId="2" borderId="13" xfId="0" quotePrefix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0" fillId="2" borderId="4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12" xfId="0" applyFill="1" applyBorder="1"/>
    <xf numFmtId="0" fontId="8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2" fillId="0" borderId="4" xfId="0" applyFont="1" applyBorder="1"/>
    <xf numFmtId="14" fontId="2" fillId="0" borderId="12" xfId="0" applyNumberFormat="1" applyFont="1" applyBorder="1" applyAlignment="1">
      <alignment horizontal="left"/>
    </xf>
    <xf numFmtId="0" fontId="2" fillId="0" borderId="6" xfId="0" applyFont="1" applyBorder="1"/>
    <xf numFmtId="0" fontId="2" fillId="0" borderId="5" xfId="0" applyFont="1" applyBorder="1"/>
    <xf numFmtId="4" fontId="2" fillId="0" borderId="5" xfId="0" applyNumberFormat="1" applyFont="1" applyBorder="1"/>
    <xf numFmtId="0" fontId="0" fillId="0" borderId="4" xfId="0" applyBorder="1" applyAlignment="1">
      <alignment horizontal="left"/>
    </xf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4" fontId="2" fillId="0" borderId="12" xfId="0" applyNumberFormat="1" applyFont="1" applyBorder="1"/>
    <xf numFmtId="0" fontId="2" fillId="0" borderId="5" xfId="0" applyFont="1" applyBorder="1" applyAlignment="1">
      <alignment horizontal="left"/>
    </xf>
    <xf numFmtId="14" fontId="2" fillId="0" borderId="5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4" xfId="0" applyFont="1" applyBorder="1"/>
    <xf numFmtId="0" fontId="2" fillId="0" borderId="11" xfId="0" applyFont="1" applyBorder="1"/>
    <xf numFmtId="4" fontId="2" fillId="0" borderId="14" xfId="0" applyNumberFormat="1" applyFont="1" applyBorder="1"/>
    <xf numFmtId="0" fontId="0" fillId="0" borderId="7" xfId="0" applyBorder="1" applyAlignment="1">
      <alignment horizontal="left"/>
    </xf>
    <xf numFmtId="0" fontId="2" fillId="0" borderId="13" xfId="0" applyFont="1" applyBorder="1"/>
    <xf numFmtId="0" fontId="2" fillId="0" borderId="8" xfId="0" applyFont="1" applyBorder="1" applyAlignment="1">
      <alignment horizontal="left"/>
    </xf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0" fontId="0" fillId="2" borderId="11" xfId="0" applyFill="1" applyBorder="1" applyProtection="1">
      <protection hidden="1"/>
    </xf>
    <xf numFmtId="0" fontId="11" fillId="2" borderId="11" xfId="0" applyFont="1" applyFill="1" applyBorder="1" applyProtection="1">
      <protection hidden="1"/>
    </xf>
    <xf numFmtId="0" fontId="11" fillId="2" borderId="10" xfId="0" applyFont="1" applyFill="1" applyBorder="1" applyProtection="1">
      <protection hidden="1"/>
    </xf>
    <xf numFmtId="4" fontId="10" fillId="2" borderId="14" xfId="0" applyNumberFormat="1" applyFont="1" applyFill="1" applyBorder="1" applyProtection="1">
      <protection locked="0"/>
    </xf>
    <xf numFmtId="0" fontId="12" fillId="0" borderId="0" xfId="0" applyFont="1" applyAlignment="1">
      <alignment vertical="top"/>
    </xf>
    <xf numFmtId="49" fontId="13" fillId="0" borderId="0" xfId="0" applyNumberFormat="1" applyFont="1" applyAlignment="1">
      <alignment horizontal="right"/>
    </xf>
    <xf numFmtId="0" fontId="14" fillId="0" borderId="0" xfId="0" quotePrefix="1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left"/>
    </xf>
    <xf numFmtId="0" fontId="13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0" applyNumberFormat="1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0" fillId="0" borderId="0" xfId="0" applyAlignment="1"/>
    <xf numFmtId="0" fontId="4" fillId="2" borderId="0" xfId="0" applyFont="1" applyFill="1" applyBorder="1"/>
    <xf numFmtId="0" fontId="4" fillId="2" borderId="11" xfId="0" applyFont="1" applyFill="1" applyBorder="1"/>
    <xf numFmtId="0" fontId="4" fillId="2" borderId="6" xfId="0" applyFont="1" applyFill="1" applyBorder="1"/>
    <xf numFmtId="0" fontId="2" fillId="0" borderId="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4" fontId="2" fillId="0" borderId="10" xfId="0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1" xfId="0" applyBorder="1" applyAlignment="1">
      <alignment horizontal="left"/>
    </xf>
    <xf numFmtId="0" fontId="2" fillId="0" borderId="15" xfId="0" applyFont="1" applyBorder="1"/>
    <xf numFmtId="0" fontId="2" fillId="0" borderId="2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4" fontId="2" fillId="0" borderId="2" xfId="0" applyNumberFormat="1" applyFont="1" applyBorder="1"/>
    <xf numFmtId="0" fontId="13" fillId="0" borderId="0" xfId="0" applyFont="1" applyAlignment="1">
      <alignment horizontal="center" vertical="center"/>
    </xf>
    <xf numFmtId="4" fontId="0" fillId="0" borderId="0" xfId="0" applyNumberFormat="1"/>
    <xf numFmtId="4" fontId="15" fillId="0" borderId="0" xfId="0" applyNumberFormat="1" applyFont="1"/>
    <xf numFmtId="4" fontId="15" fillId="0" borderId="0" xfId="0" applyNumberFormat="1" applyFont="1" applyAlignment="1">
      <alignment horizontal="center"/>
    </xf>
    <xf numFmtId="0" fontId="0" fillId="0" borderId="16" xfId="0" applyBorder="1"/>
    <xf numFmtId="4" fontId="0" fillId="0" borderId="16" xfId="0" applyNumberFormat="1" applyBorder="1"/>
    <xf numFmtId="4" fontId="0" fillId="0" borderId="0" xfId="0" applyNumberFormat="1" applyBorder="1"/>
    <xf numFmtId="0" fontId="15" fillId="0" borderId="16" xfId="0" applyFont="1" applyBorder="1"/>
    <xf numFmtId="4" fontId="15" fillId="0" borderId="16" xfId="0" applyNumberFormat="1" applyFont="1" applyBorder="1"/>
    <xf numFmtId="4" fontId="15" fillId="0" borderId="0" xfId="0" applyNumberFormat="1" applyFont="1" applyBorder="1"/>
    <xf numFmtId="0" fontId="15" fillId="0" borderId="1" xfId="0" applyFont="1" applyBorder="1"/>
    <xf numFmtId="4" fontId="15" fillId="0" borderId="2" xfId="0" applyNumberFormat="1" applyFont="1" applyBorder="1"/>
    <xf numFmtId="0" fontId="0" fillId="0" borderId="17" xfId="0" applyBorder="1"/>
    <xf numFmtId="4" fontId="0" fillId="0" borderId="17" xfId="0" applyNumberFormat="1" applyBorder="1"/>
    <xf numFmtId="0" fontId="9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6" fillId="2" borderId="1" xfId="0" applyFont="1" applyFill="1" applyBorder="1" applyAlignment="1"/>
    <xf numFmtId="0" fontId="0" fillId="2" borderId="2" xfId="0" applyFill="1" applyBorder="1" applyAlignment="1"/>
    <xf numFmtId="0" fontId="4" fillId="0" borderId="1" xfId="0" applyFont="1" applyBorder="1" applyAlignment="1"/>
    <xf numFmtId="0" fontId="4" fillId="0" borderId="3" xfId="0" applyFont="1" applyBorder="1" applyAlignment="1"/>
    <xf numFmtId="0" fontId="4" fillId="0" borderId="2" xfId="0" applyFont="1" applyBorder="1" applyAlignment="1"/>
    <xf numFmtId="0" fontId="0" fillId="2" borderId="3" xfId="0" applyFill="1" applyBorder="1" applyAlignment="1"/>
    <xf numFmtId="4" fontId="16" fillId="0" borderId="0" xfId="0" applyNumberFormat="1" applyFont="1" applyBorder="1" applyAlignment="1">
      <alignment horizontal="left"/>
    </xf>
    <xf numFmtId="4" fontId="16" fillId="0" borderId="0" xfId="0" applyNumberFormat="1" applyFont="1" applyAlignment="1">
      <alignment horizontal="left"/>
    </xf>
    <xf numFmtId="4" fontId="2" fillId="0" borderId="13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118</xdr:row>
      <xdr:rowOff>0</xdr:rowOff>
    </xdr:from>
    <xdr:to>
      <xdr:col>9</xdr:col>
      <xdr:colOff>76200</xdr:colOff>
      <xdr:row>119</xdr:row>
      <xdr:rowOff>160020</xdr:rowOff>
    </xdr:to>
    <xdr:pic>
      <xdr:nvPicPr>
        <xdr:cNvPr id="2" name="Picture 2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7213580"/>
          <a:ext cx="240792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118</xdr:row>
      <xdr:rowOff>0</xdr:rowOff>
    </xdr:from>
    <xdr:to>
      <xdr:col>9</xdr:col>
      <xdr:colOff>76200</xdr:colOff>
      <xdr:row>119</xdr:row>
      <xdr:rowOff>160020</xdr:rowOff>
    </xdr:to>
    <xdr:pic>
      <xdr:nvPicPr>
        <xdr:cNvPr id="3" name="Picture 2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7213580"/>
          <a:ext cx="240792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118</xdr:row>
      <xdr:rowOff>0</xdr:rowOff>
    </xdr:from>
    <xdr:to>
      <xdr:col>9</xdr:col>
      <xdr:colOff>76200</xdr:colOff>
      <xdr:row>119</xdr:row>
      <xdr:rowOff>160020</xdr:rowOff>
    </xdr:to>
    <xdr:pic>
      <xdr:nvPicPr>
        <xdr:cNvPr id="4" name="Picture 3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7213580"/>
          <a:ext cx="240792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118</xdr:row>
      <xdr:rowOff>0</xdr:rowOff>
    </xdr:from>
    <xdr:to>
      <xdr:col>9</xdr:col>
      <xdr:colOff>76200</xdr:colOff>
      <xdr:row>119</xdr:row>
      <xdr:rowOff>160020</xdr:rowOff>
    </xdr:to>
    <xdr:pic>
      <xdr:nvPicPr>
        <xdr:cNvPr id="5" name="Picture 4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7213580"/>
          <a:ext cx="240792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97</xdr:row>
      <xdr:rowOff>0</xdr:rowOff>
    </xdr:from>
    <xdr:to>
      <xdr:col>9</xdr:col>
      <xdr:colOff>76200</xdr:colOff>
      <xdr:row>98</xdr:row>
      <xdr:rowOff>160020</xdr:rowOff>
    </xdr:to>
    <xdr:pic>
      <xdr:nvPicPr>
        <xdr:cNvPr id="7" name="Picture 5" descr="Ostrava_l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" y="18813780"/>
          <a:ext cx="240792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workbookViewId="0">
      <selection activeCell="H75" sqref="H75"/>
    </sheetView>
  </sheetViews>
  <sheetFormatPr defaultRowHeight="14.4" x14ac:dyDescent="0.3"/>
  <cols>
    <col min="1" max="1" width="5" customWidth="1"/>
    <col min="2" max="2" width="14.33203125" customWidth="1"/>
    <col min="3" max="3" width="16.33203125" customWidth="1"/>
    <col min="7" max="7" width="12.5546875" customWidth="1"/>
    <col min="8" max="8" width="8.77734375" customWidth="1"/>
    <col min="9" max="9" width="12.6640625" customWidth="1"/>
    <col min="10" max="10" width="7.33203125" customWidth="1"/>
    <col min="12" max="12" width="9.5546875" bestFit="1" customWidth="1"/>
  </cols>
  <sheetData>
    <row r="1" spans="1:9" ht="17.399999999999999" x14ac:dyDescent="0.3">
      <c r="B1" s="116" t="s">
        <v>0</v>
      </c>
      <c r="C1" s="116"/>
      <c r="D1" s="116"/>
      <c r="E1" s="116"/>
      <c r="F1" s="116"/>
      <c r="G1" s="116"/>
      <c r="H1" s="116"/>
      <c r="I1" s="116"/>
    </row>
    <row r="2" spans="1:9" ht="17.399999999999999" x14ac:dyDescent="0.3">
      <c r="B2" s="117" t="s">
        <v>1</v>
      </c>
      <c r="C2" s="116"/>
      <c r="D2" s="116"/>
      <c r="E2" s="116"/>
      <c r="F2" s="116"/>
      <c r="G2" s="116"/>
      <c r="H2" s="116"/>
      <c r="I2" s="116"/>
    </row>
    <row r="3" spans="1:9" ht="15" thickBot="1" x14ac:dyDescent="0.35">
      <c r="B3" s="1"/>
      <c r="C3" s="1"/>
      <c r="D3" s="1"/>
      <c r="E3" s="1"/>
      <c r="F3" s="1"/>
      <c r="G3" s="1"/>
      <c r="H3" s="1"/>
      <c r="I3" s="1"/>
    </row>
    <row r="4" spans="1:9" ht="15" thickBot="1" x14ac:dyDescent="0.35">
      <c r="A4" s="2" t="s">
        <v>2</v>
      </c>
      <c r="B4" s="3"/>
      <c r="C4" s="4">
        <v>2016</v>
      </c>
      <c r="D4" s="4"/>
      <c r="E4" s="4"/>
      <c r="F4" s="4"/>
      <c r="G4" s="4"/>
      <c r="H4" s="4"/>
      <c r="I4" s="5"/>
    </row>
    <row r="5" spans="1:9" ht="16.2" thickBot="1" x14ac:dyDescent="0.35">
      <c r="A5" s="6" t="s">
        <v>3</v>
      </c>
      <c r="B5" s="7"/>
      <c r="C5" s="8" t="s">
        <v>4</v>
      </c>
      <c r="D5" s="8"/>
      <c r="E5" s="8"/>
      <c r="F5" s="8"/>
      <c r="G5" s="8"/>
      <c r="H5" s="9"/>
      <c r="I5" s="10"/>
    </row>
    <row r="6" spans="1:9" ht="15.6" x14ac:dyDescent="0.3">
      <c r="A6" s="6" t="s">
        <v>5</v>
      </c>
      <c r="B6" s="83"/>
      <c r="C6" s="29" t="s">
        <v>37</v>
      </c>
      <c r="D6" s="8"/>
      <c r="E6" s="8"/>
      <c r="F6" s="8"/>
      <c r="G6" s="8"/>
      <c r="H6" s="9"/>
      <c r="I6" s="10"/>
    </row>
    <row r="7" spans="1:9" ht="15.6" x14ac:dyDescent="0.3">
      <c r="A7" s="11"/>
      <c r="B7" s="81"/>
      <c r="C7" s="30" t="s">
        <v>38</v>
      </c>
      <c r="D7" s="13"/>
      <c r="E7" s="13"/>
      <c r="F7" s="13"/>
      <c r="G7" s="13"/>
      <c r="H7" s="14"/>
      <c r="I7" s="15"/>
    </row>
    <row r="8" spans="1:9" ht="15.6" x14ac:dyDescent="0.3">
      <c r="A8" s="11"/>
      <c r="B8" s="81"/>
      <c r="C8" s="30" t="s">
        <v>39</v>
      </c>
      <c r="D8" s="13"/>
      <c r="E8" s="13"/>
      <c r="F8" s="13"/>
      <c r="G8" s="13"/>
      <c r="H8" s="14"/>
      <c r="I8" s="15"/>
    </row>
    <row r="9" spans="1:9" ht="16.2" thickBot="1" x14ac:dyDescent="0.35">
      <c r="A9" s="16"/>
      <c r="B9" s="82"/>
      <c r="C9" s="32" t="s">
        <v>40</v>
      </c>
      <c r="D9" s="18"/>
      <c r="E9" s="18"/>
      <c r="F9" s="18"/>
      <c r="G9" s="18"/>
      <c r="H9" s="19"/>
      <c r="I9" s="20"/>
    </row>
    <row r="10" spans="1:9" ht="16.2" thickBot="1" x14ac:dyDescent="0.35">
      <c r="A10" s="21" t="s">
        <v>6</v>
      </c>
      <c r="B10" s="17"/>
      <c r="C10" s="22">
        <v>42522</v>
      </c>
      <c r="D10" s="18"/>
      <c r="E10" s="21" t="s">
        <v>7</v>
      </c>
      <c r="F10" s="23"/>
      <c r="G10" s="22">
        <v>42735</v>
      </c>
      <c r="H10" s="19"/>
      <c r="I10" s="20"/>
    </row>
    <row r="11" spans="1:9" ht="16.2" thickBot="1" x14ac:dyDescent="0.35">
      <c r="B11" s="24"/>
      <c r="C11" s="13"/>
      <c r="D11" s="13"/>
      <c r="E11" s="13"/>
      <c r="F11" s="13"/>
      <c r="G11" s="13"/>
      <c r="H11" s="13"/>
      <c r="I11" s="14"/>
    </row>
    <row r="12" spans="1:9" ht="16.2" thickBot="1" x14ac:dyDescent="0.35">
      <c r="A12" s="118" t="s">
        <v>8</v>
      </c>
      <c r="B12" s="119"/>
      <c r="C12" s="120" t="s">
        <v>9</v>
      </c>
      <c r="D12" s="121"/>
      <c r="E12" s="122"/>
      <c r="F12" s="120" t="s">
        <v>10</v>
      </c>
      <c r="G12" s="121"/>
      <c r="H12" s="121"/>
      <c r="I12" s="122"/>
    </row>
    <row r="13" spans="1:9" ht="16.2" thickBot="1" x14ac:dyDescent="0.35">
      <c r="A13" s="118" t="s">
        <v>11</v>
      </c>
      <c r="B13" s="123"/>
      <c r="C13" s="119"/>
      <c r="D13" s="120" t="s">
        <v>9</v>
      </c>
      <c r="E13" s="121"/>
      <c r="F13" s="122"/>
      <c r="G13" s="18" t="s">
        <v>12</v>
      </c>
      <c r="H13" s="18"/>
      <c r="I13" s="25"/>
    </row>
    <row r="14" spans="1:9" ht="16.2" thickBot="1" x14ac:dyDescent="0.35">
      <c r="A14" s="6" t="s">
        <v>13</v>
      </c>
      <c r="B14" s="7"/>
      <c r="C14" s="26">
        <v>298000</v>
      </c>
      <c r="D14" s="27"/>
      <c r="E14" s="27"/>
      <c r="F14" s="27"/>
      <c r="G14" s="27"/>
      <c r="H14" s="28"/>
      <c r="I14" s="5"/>
    </row>
    <row r="15" spans="1:9" ht="15.6" x14ac:dyDescent="0.3">
      <c r="A15" s="6" t="s">
        <v>14</v>
      </c>
      <c r="B15" s="7"/>
      <c r="C15" s="29" t="s">
        <v>41</v>
      </c>
      <c r="D15" s="8"/>
      <c r="E15" s="8"/>
      <c r="F15" s="8"/>
      <c r="G15" s="8"/>
      <c r="H15" s="9"/>
      <c r="I15" s="10"/>
    </row>
    <row r="16" spans="1:9" ht="15.6" x14ac:dyDescent="0.3">
      <c r="A16" s="11"/>
      <c r="B16" s="12"/>
      <c r="C16" s="30" t="s">
        <v>42</v>
      </c>
      <c r="D16" s="13"/>
      <c r="E16" s="13"/>
      <c r="F16" s="13"/>
      <c r="G16" s="13"/>
      <c r="H16" s="14"/>
      <c r="I16" s="15"/>
    </row>
    <row r="17" spans="1:9" ht="15.6" x14ac:dyDescent="0.3">
      <c r="A17" s="11"/>
      <c r="B17" s="12"/>
      <c r="C17" s="30" t="s">
        <v>43</v>
      </c>
      <c r="D17" s="13"/>
      <c r="E17" s="13"/>
      <c r="F17" s="13"/>
      <c r="G17" s="13"/>
      <c r="H17" s="14"/>
      <c r="I17" s="15"/>
    </row>
    <row r="18" spans="1:9" ht="15.6" x14ac:dyDescent="0.3">
      <c r="A18" s="11"/>
      <c r="B18" s="12"/>
      <c r="C18" s="30" t="s">
        <v>44</v>
      </c>
      <c r="D18" s="13"/>
      <c r="E18" s="13"/>
      <c r="F18" s="13"/>
      <c r="G18" s="13"/>
      <c r="H18" s="14"/>
      <c r="I18" s="15"/>
    </row>
    <row r="19" spans="1:9" ht="16.2" customHeight="1" x14ac:dyDescent="0.3">
      <c r="A19" s="11"/>
      <c r="B19" s="12"/>
      <c r="C19" s="30" t="s">
        <v>45</v>
      </c>
      <c r="D19" s="13"/>
      <c r="E19" s="13"/>
      <c r="F19" s="13"/>
      <c r="G19" s="13"/>
      <c r="H19" s="14"/>
      <c r="I19" s="15"/>
    </row>
    <row r="20" spans="1:9" ht="16.2" thickBot="1" x14ac:dyDescent="0.35">
      <c r="A20" s="31" t="s">
        <v>15</v>
      </c>
      <c r="B20" s="17"/>
      <c r="C20" s="32"/>
      <c r="D20" s="18"/>
      <c r="E20" s="18"/>
      <c r="F20" s="18"/>
      <c r="G20" s="18"/>
      <c r="H20" s="19"/>
      <c r="I20" s="20"/>
    </row>
    <row r="21" spans="1:9" x14ac:dyDescent="0.3">
      <c r="A21" s="33"/>
      <c r="B21" s="34"/>
      <c r="C21" s="35" t="s">
        <v>16</v>
      </c>
      <c r="D21" s="36"/>
      <c r="E21" s="37"/>
      <c r="F21" s="37"/>
      <c r="G21" s="37"/>
      <c r="H21" s="38"/>
      <c r="I21" s="39"/>
    </row>
    <row r="22" spans="1:9" ht="40.200000000000003" thickBot="1" x14ac:dyDescent="0.35">
      <c r="A22" s="40" t="s">
        <v>17</v>
      </c>
      <c r="B22" s="41" t="s">
        <v>18</v>
      </c>
      <c r="C22" s="42" t="s">
        <v>19</v>
      </c>
      <c r="D22" s="110" t="s">
        <v>20</v>
      </c>
      <c r="E22" s="111"/>
      <c r="F22" s="111"/>
      <c r="G22" s="111"/>
      <c r="H22" s="112"/>
      <c r="I22" s="43" t="s">
        <v>21</v>
      </c>
    </row>
    <row r="23" spans="1:9" ht="15" thickBot="1" x14ac:dyDescent="0.35">
      <c r="A23" s="44">
        <v>1</v>
      </c>
      <c r="B23" s="45" t="s">
        <v>46</v>
      </c>
      <c r="C23" s="46" t="s">
        <v>47</v>
      </c>
      <c r="D23" s="45" t="s">
        <v>22</v>
      </c>
      <c r="E23" s="47"/>
      <c r="F23" s="47"/>
      <c r="G23" s="47"/>
      <c r="H23" s="48"/>
      <c r="I23" s="49">
        <v>298000</v>
      </c>
    </row>
    <row r="24" spans="1:9" ht="15" thickBot="1" x14ac:dyDescent="0.35">
      <c r="A24" s="50">
        <v>2</v>
      </c>
      <c r="B24" s="51" t="s">
        <v>48</v>
      </c>
      <c r="C24" s="52" t="s">
        <v>49</v>
      </c>
      <c r="D24" s="45" t="s">
        <v>50</v>
      </c>
      <c r="E24" s="47"/>
      <c r="F24" s="47"/>
      <c r="G24" s="47"/>
      <c r="H24" s="48"/>
      <c r="I24" s="53">
        <v>3450</v>
      </c>
    </row>
    <row r="25" spans="1:9" ht="15" thickBot="1" x14ac:dyDescent="0.35">
      <c r="A25" s="50">
        <v>3</v>
      </c>
      <c r="B25" s="51" t="s">
        <v>51</v>
      </c>
      <c r="C25" s="54" t="s">
        <v>52</v>
      </c>
      <c r="D25" s="45" t="s">
        <v>53</v>
      </c>
      <c r="E25" s="47"/>
      <c r="F25" s="47"/>
      <c r="G25" s="47"/>
      <c r="H25" s="48"/>
      <c r="I25" s="49">
        <v>2034</v>
      </c>
    </row>
    <row r="26" spans="1:9" ht="15" thickBot="1" x14ac:dyDescent="0.35">
      <c r="A26" s="50">
        <v>4</v>
      </c>
      <c r="B26" s="51" t="s">
        <v>54</v>
      </c>
      <c r="C26" s="54" t="s">
        <v>55</v>
      </c>
      <c r="D26" s="45" t="s">
        <v>56</v>
      </c>
      <c r="E26" s="47"/>
      <c r="F26" s="47"/>
      <c r="G26" s="47"/>
      <c r="H26" s="48"/>
      <c r="I26" s="49">
        <v>1531</v>
      </c>
    </row>
    <row r="27" spans="1:9" ht="15" thickBot="1" x14ac:dyDescent="0.35">
      <c r="A27" s="50">
        <v>5</v>
      </c>
      <c r="B27" s="51" t="s">
        <v>57</v>
      </c>
      <c r="C27" s="54" t="s">
        <v>58</v>
      </c>
      <c r="D27" s="45" t="s">
        <v>59</v>
      </c>
      <c r="E27" s="47"/>
      <c r="F27" s="47"/>
      <c r="G27" s="47"/>
      <c r="H27" s="48"/>
      <c r="I27" s="49">
        <v>6550</v>
      </c>
    </row>
    <row r="28" spans="1:9" ht="15" thickBot="1" x14ac:dyDescent="0.35">
      <c r="A28" s="50">
        <v>6</v>
      </c>
      <c r="B28" s="51" t="s">
        <v>60</v>
      </c>
      <c r="C28" s="54" t="s">
        <v>61</v>
      </c>
      <c r="D28" s="45" t="s">
        <v>62</v>
      </c>
      <c r="E28" s="47"/>
      <c r="F28" s="47"/>
      <c r="G28" s="47"/>
      <c r="H28" s="48"/>
      <c r="I28" s="49">
        <v>4806</v>
      </c>
    </row>
    <row r="29" spans="1:9" ht="15" thickBot="1" x14ac:dyDescent="0.35">
      <c r="A29" s="50">
        <v>7</v>
      </c>
      <c r="B29" s="51" t="s">
        <v>63</v>
      </c>
      <c r="C29" s="54" t="s">
        <v>64</v>
      </c>
      <c r="D29" s="45" t="s">
        <v>65</v>
      </c>
      <c r="E29" s="47"/>
      <c r="F29" s="47"/>
      <c r="G29" s="47"/>
      <c r="H29" s="48"/>
      <c r="I29" s="49">
        <v>20275</v>
      </c>
    </row>
    <row r="30" spans="1:9" ht="15" thickBot="1" x14ac:dyDescent="0.35">
      <c r="A30" s="50">
        <v>8</v>
      </c>
      <c r="B30" s="51" t="s">
        <v>66</v>
      </c>
      <c r="C30" s="54" t="s">
        <v>67</v>
      </c>
      <c r="D30" s="45" t="s">
        <v>68</v>
      </c>
      <c r="E30" s="47"/>
      <c r="F30" s="47"/>
      <c r="G30" s="47"/>
      <c r="H30" s="48"/>
      <c r="I30" s="49">
        <v>798</v>
      </c>
    </row>
    <row r="31" spans="1:9" x14ac:dyDescent="0.3">
      <c r="A31" s="50">
        <v>9</v>
      </c>
      <c r="B31" s="51" t="s">
        <v>69</v>
      </c>
      <c r="C31" s="85" t="s">
        <v>70</v>
      </c>
      <c r="D31" s="45" t="s">
        <v>71</v>
      </c>
      <c r="E31" s="47"/>
      <c r="F31" s="47"/>
      <c r="G31" s="47"/>
      <c r="H31" s="48"/>
      <c r="I31" s="49">
        <v>667</v>
      </c>
    </row>
    <row r="32" spans="1:9" ht="15" thickBot="1" x14ac:dyDescent="0.35">
      <c r="A32" s="56"/>
      <c r="B32" s="57" t="s">
        <v>72</v>
      </c>
      <c r="C32" s="86" t="s">
        <v>73</v>
      </c>
      <c r="D32" s="88" t="s">
        <v>74</v>
      </c>
      <c r="E32" s="58"/>
      <c r="F32" s="58"/>
      <c r="G32" s="58"/>
      <c r="H32" s="89">
        <v>500</v>
      </c>
      <c r="I32" s="87"/>
    </row>
    <row r="33" spans="1:9" ht="15" thickBot="1" x14ac:dyDescent="0.35">
      <c r="A33" s="60">
        <v>10</v>
      </c>
      <c r="B33" s="61" t="s">
        <v>75</v>
      </c>
      <c r="C33" s="62" t="s">
        <v>76</v>
      </c>
      <c r="D33" s="63" t="s">
        <v>77</v>
      </c>
      <c r="E33" s="1"/>
      <c r="F33" s="1"/>
      <c r="G33" s="1"/>
      <c r="H33" s="64"/>
      <c r="I33" s="65">
        <v>314</v>
      </c>
    </row>
    <row r="34" spans="1:9" ht="15" thickBot="1" x14ac:dyDescent="0.35">
      <c r="A34" s="50">
        <v>11</v>
      </c>
      <c r="B34" s="51" t="s">
        <v>78</v>
      </c>
      <c r="C34" s="54" t="s">
        <v>80</v>
      </c>
      <c r="D34" s="45" t="s">
        <v>79</v>
      </c>
      <c r="E34" s="47"/>
      <c r="F34" s="47"/>
      <c r="G34" s="47"/>
      <c r="H34" s="48"/>
      <c r="I34" s="49">
        <v>34483</v>
      </c>
    </row>
    <row r="35" spans="1:9" x14ac:dyDescent="0.3">
      <c r="A35" s="50">
        <v>12</v>
      </c>
      <c r="B35" s="51" t="s">
        <v>81</v>
      </c>
      <c r="C35" s="85" t="s">
        <v>82</v>
      </c>
      <c r="D35" s="45" t="s">
        <v>83</v>
      </c>
      <c r="E35" s="47"/>
      <c r="F35" s="47"/>
      <c r="G35" s="47"/>
      <c r="H35" s="48"/>
      <c r="I35" s="49">
        <v>983</v>
      </c>
    </row>
    <row r="36" spans="1:9" ht="15" thickBot="1" x14ac:dyDescent="0.35">
      <c r="A36" s="56"/>
      <c r="B36" s="57"/>
      <c r="C36" s="86" t="s">
        <v>84</v>
      </c>
      <c r="D36" s="88" t="s">
        <v>74</v>
      </c>
      <c r="E36" s="58"/>
      <c r="F36" s="58"/>
      <c r="G36" s="58"/>
      <c r="H36" s="89">
        <v>1000</v>
      </c>
      <c r="I36" s="87"/>
    </row>
    <row r="37" spans="1:9" ht="15" thickBot="1" x14ac:dyDescent="0.35">
      <c r="A37" s="60">
        <v>13</v>
      </c>
      <c r="B37" s="61" t="s">
        <v>85</v>
      </c>
      <c r="C37" s="62" t="s">
        <v>86</v>
      </c>
      <c r="D37" s="63" t="s">
        <v>87</v>
      </c>
      <c r="E37" s="1"/>
      <c r="F37" s="1"/>
      <c r="G37" s="1"/>
      <c r="H37" s="64"/>
      <c r="I37" s="65">
        <v>899</v>
      </c>
    </row>
    <row r="38" spans="1:9" x14ac:dyDescent="0.3">
      <c r="A38" s="50">
        <v>14</v>
      </c>
      <c r="B38" s="51" t="s">
        <v>88</v>
      </c>
      <c r="C38" s="85" t="s">
        <v>89</v>
      </c>
      <c r="D38" s="45" t="s">
        <v>83</v>
      </c>
      <c r="E38" s="47"/>
      <c r="F38" s="47"/>
      <c r="G38" s="47"/>
      <c r="H38" s="48"/>
      <c r="I38" s="49">
        <v>855</v>
      </c>
    </row>
    <row r="39" spans="1:9" ht="15" thickBot="1" x14ac:dyDescent="0.35">
      <c r="A39" s="60"/>
      <c r="B39" s="61"/>
      <c r="C39" s="84" t="s">
        <v>90</v>
      </c>
      <c r="D39" s="63" t="s">
        <v>74</v>
      </c>
      <c r="E39" s="1"/>
      <c r="F39" s="1"/>
      <c r="G39" s="1"/>
      <c r="H39" s="64">
        <v>960</v>
      </c>
      <c r="I39" s="65"/>
    </row>
    <row r="40" spans="1:9" x14ac:dyDescent="0.3">
      <c r="A40" s="50">
        <v>15</v>
      </c>
      <c r="B40" s="51" t="s">
        <v>94</v>
      </c>
      <c r="C40" s="85" t="s">
        <v>91</v>
      </c>
      <c r="D40" s="45" t="s">
        <v>92</v>
      </c>
      <c r="E40" s="47"/>
      <c r="F40" s="47"/>
      <c r="G40" s="47"/>
      <c r="H40" s="48"/>
      <c r="I40" s="49">
        <v>440</v>
      </c>
    </row>
    <row r="41" spans="1:9" ht="15" thickBot="1" x14ac:dyDescent="0.35">
      <c r="A41" s="60"/>
      <c r="B41" s="61"/>
      <c r="C41" s="84" t="s">
        <v>93</v>
      </c>
      <c r="D41" s="63" t="s">
        <v>74</v>
      </c>
      <c r="E41" s="1"/>
      <c r="F41" s="1"/>
      <c r="G41" s="1"/>
      <c r="H41" s="64">
        <v>400</v>
      </c>
      <c r="I41" s="65"/>
    </row>
    <row r="42" spans="1:9" x14ac:dyDescent="0.3">
      <c r="A42" s="50">
        <v>16</v>
      </c>
      <c r="B42" s="51" t="s">
        <v>95</v>
      </c>
      <c r="C42" s="85" t="s">
        <v>96</v>
      </c>
      <c r="D42" s="45" t="s">
        <v>121</v>
      </c>
      <c r="E42" s="47"/>
      <c r="F42" s="47"/>
      <c r="G42" s="47"/>
      <c r="H42" s="48"/>
      <c r="I42" s="49">
        <v>656</v>
      </c>
    </row>
    <row r="43" spans="1:9" ht="15" thickBot="1" x14ac:dyDescent="0.35">
      <c r="A43" s="56"/>
      <c r="B43" s="57"/>
      <c r="C43" s="86" t="s">
        <v>97</v>
      </c>
      <c r="D43" s="88" t="s">
        <v>74</v>
      </c>
      <c r="E43" s="58"/>
      <c r="F43" s="58"/>
      <c r="G43" s="58"/>
      <c r="H43" s="89">
        <v>700</v>
      </c>
      <c r="I43" s="87"/>
    </row>
    <row r="44" spans="1:9" ht="15" thickBot="1" x14ac:dyDescent="0.35">
      <c r="A44" s="60">
        <v>17</v>
      </c>
      <c r="B44" s="61" t="s">
        <v>98</v>
      </c>
      <c r="C44" s="62" t="s">
        <v>100</v>
      </c>
      <c r="D44" s="63" t="s">
        <v>99</v>
      </c>
      <c r="E44" s="1"/>
      <c r="F44" s="1"/>
      <c r="G44" s="1"/>
      <c r="H44" s="64"/>
      <c r="I44" s="65">
        <v>9000</v>
      </c>
    </row>
    <row r="45" spans="1:9" ht="15" thickBot="1" x14ac:dyDescent="0.35">
      <c r="A45" s="90">
        <v>18</v>
      </c>
      <c r="B45" s="91" t="s">
        <v>101</v>
      </c>
      <c r="C45" s="62" t="s">
        <v>100</v>
      </c>
      <c r="D45" s="93" t="s">
        <v>102</v>
      </c>
      <c r="E45" s="4"/>
      <c r="F45" s="4"/>
      <c r="G45" s="4"/>
      <c r="H45" s="94"/>
      <c r="I45" s="95">
        <v>10800</v>
      </c>
    </row>
    <row r="46" spans="1:9" ht="15" thickBot="1" x14ac:dyDescent="0.35">
      <c r="A46" s="60">
        <v>19</v>
      </c>
      <c r="B46" s="61" t="s">
        <v>103</v>
      </c>
      <c r="C46" s="62" t="s">
        <v>104</v>
      </c>
      <c r="D46" s="63" t="s">
        <v>105</v>
      </c>
      <c r="E46" s="1"/>
      <c r="F46" s="1"/>
      <c r="G46" s="1"/>
      <c r="H46" s="64"/>
      <c r="I46" s="65">
        <v>175</v>
      </c>
    </row>
    <row r="47" spans="1:9" ht="15" thickBot="1" x14ac:dyDescent="0.35">
      <c r="A47" s="90">
        <v>20</v>
      </c>
      <c r="B47" s="91" t="s">
        <v>106</v>
      </c>
      <c r="C47" s="92" t="s">
        <v>108</v>
      </c>
      <c r="D47" s="93" t="s">
        <v>107</v>
      </c>
      <c r="E47" s="4"/>
      <c r="F47" s="4"/>
      <c r="G47" s="4"/>
      <c r="H47" s="94"/>
      <c r="I47" s="95">
        <v>6786.82</v>
      </c>
    </row>
    <row r="48" spans="1:9" ht="15" thickBot="1" x14ac:dyDescent="0.35">
      <c r="A48" s="60">
        <v>21</v>
      </c>
      <c r="B48" s="61" t="s">
        <v>109</v>
      </c>
      <c r="C48" s="92" t="s">
        <v>108</v>
      </c>
      <c r="D48" s="63" t="s">
        <v>110</v>
      </c>
      <c r="E48" s="1"/>
      <c r="F48" s="1"/>
      <c r="G48" s="1"/>
      <c r="H48" s="64"/>
      <c r="I48" s="65">
        <v>34744</v>
      </c>
    </row>
    <row r="49" spans="1:10" ht="15" thickBot="1" x14ac:dyDescent="0.35">
      <c r="A49" s="90">
        <v>22</v>
      </c>
      <c r="B49" s="91" t="s">
        <v>111</v>
      </c>
      <c r="C49" s="92" t="s">
        <v>108</v>
      </c>
      <c r="D49" s="93" t="s">
        <v>112</v>
      </c>
      <c r="E49" s="4"/>
      <c r="F49" s="4"/>
      <c r="G49" s="4"/>
      <c r="H49" s="94"/>
      <c r="I49" s="95">
        <v>13270</v>
      </c>
    </row>
    <row r="50" spans="1:10" ht="16.2" customHeight="1" thickBot="1" x14ac:dyDescent="0.35">
      <c r="A50" s="60">
        <v>23</v>
      </c>
      <c r="B50" s="61" t="s">
        <v>113</v>
      </c>
      <c r="C50" s="54" t="s">
        <v>108</v>
      </c>
      <c r="D50" s="63" t="s">
        <v>114</v>
      </c>
      <c r="E50" s="1"/>
      <c r="F50" s="1"/>
      <c r="G50" s="1"/>
      <c r="H50" s="64"/>
      <c r="I50" s="65">
        <v>1612</v>
      </c>
    </row>
    <row r="51" spans="1:10" x14ac:dyDescent="0.3">
      <c r="A51" s="50">
        <v>24</v>
      </c>
      <c r="B51" s="51" t="s">
        <v>115</v>
      </c>
      <c r="C51" s="85" t="s">
        <v>116</v>
      </c>
      <c r="D51" s="45" t="s">
        <v>120</v>
      </c>
      <c r="E51" s="47"/>
      <c r="F51" s="47"/>
      <c r="G51" s="47"/>
      <c r="H51" s="48"/>
      <c r="I51" s="49">
        <v>1057</v>
      </c>
    </row>
    <row r="52" spans="1:10" ht="15" thickBot="1" x14ac:dyDescent="0.35">
      <c r="A52" s="56"/>
      <c r="B52" s="57"/>
      <c r="C52" s="86" t="s">
        <v>117</v>
      </c>
      <c r="D52" s="88" t="s">
        <v>74</v>
      </c>
      <c r="E52" s="58"/>
      <c r="F52" s="58"/>
      <c r="G52" s="58"/>
      <c r="H52" s="89">
        <v>2000</v>
      </c>
      <c r="I52" s="87"/>
    </row>
    <row r="53" spans="1:10" ht="15" thickBot="1" x14ac:dyDescent="0.35">
      <c r="A53" s="60">
        <v>25</v>
      </c>
      <c r="B53" s="61" t="s">
        <v>119</v>
      </c>
      <c r="C53" s="62" t="s">
        <v>118</v>
      </c>
      <c r="D53" s="63" t="s">
        <v>71</v>
      </c>
      <c r="E53" s="1"/>
      <c r="F53" s="1"/>
      <c r="G53" s="1"/>
      <c r="H53" s="64"/>
      <c r="I53" s="65">
        <v>80</v>
      </c>
    </row>
    <row r="54" spans="1:10" ht="15" thickBot="1" x14ac:dyDescent="0.35">
      <c r="A54" s="50">
        <v>26</v>
      </c>
      <c r="B54" s="51" t="s">
        <v>122</v>
      </c>
      <c r="C54" s="54" t="s">
        <v>123</v>
      </c>
      <c r="D54" s="45" t="s">
        <v>59</v>
      </c>
      <c r="E54" s="47"/>
      <c r="F54" s="47"/>
      <c r="G54" s="47"/>
      <c r="H54" s="48"/>
      <c r="I54" s="49">
        <v>4950</v>
      </c>
    </row>
    <row r="55" spans="1:10" ht="15" thickBot="1" x14ac:dyDescent="0.35">
      <c r="A55" s="50">
        <v>27</v>
      </c>
      <c r="B55" s="51" t="s">
        <v>124</v>
      </c>
      <c r="C55" s="54" t="s">
        <v>23</v>
      </c>
      <c r="D55" s="45" t="s">
        <v>125</v>
      </c>
      <c r="E55" s="47"/>
      <c r="F55" s="47"/>
      <c r="G55" s="47"/>
      <c r="H55" s="48"/>
      <c r="I55" s="49">
        <v>675</v>
      </c>
    </row>
    <row r="56" spans="1:10" ht="15" thickBot="1" x14ac:dyDescent="0.35">
      <c r="A56" s="50">
        <v>28</v>
      </c>
      <c r="B56" s="51" t="s">
        <v>126</v>
      </c>
      <c r="C56" s="54" t="s">
        <v>23</v>
      </c>
      <c r="D56" s="45" t="s">
        <v>127</v>
      </c>
      <c r="E56" s="47"/>
      <c r="F56" s="47"/>
      <c r="G56" s="47"/>
      <c r="H56" s="48"/>
      <c r="I56" s="49">
        <v>8821</v>
      </c>
    </row>
    <row r="57" spans="1:10" ht="15" thickBot="1" x14ac:dyDescent="0.35">
      <c r="A57" s="50">
        <v>29</v>
      </c>
      <c r="B57" s="51" t="s">
        <v>128</v>
      </c>
      <c r="C57" s="54" t="s">
        <v>100</v>
      </c>
      <c r="D57" s="45" t="s">
        <v>129</v>
      </c>
      <c r="E57" s="47"/>
      <c r="F57" s="47"/>
      <c r="G57" s="47"/>
      <c r="H57" s="48"/>
      <c r="I57" s="49">
        <v>1375</v>
      </c>
    </row>
    <row r="58" spans="1:10" ht="15" thickBot="1" x14ac:dyDescent="0.35">
      <c r="A58" s="50">
        <v>30</v>
      </c>
      <c r="B58" s="51" t="s">
        <v>130</v>
      </c>
      <c r="C58" s="54" t="s">
        <v>23</v>
      </c>
      <c r="D58" s="45" t="s">
        <v>131</v>
      </c>
      <c r="E58" s="47"/>
      <c r="F58" s="47"/>
      <c r="G58" s="47"/>
      <c r="H58" s="48"/>
      <c r="I58" s="49">
        <v>403</v>
      </c>
    </row>
    <row r="59" spans="1:10" ht="15" thickBot="1" x14ac:dyDescent="0.35">
      <c r="A59" s="50">
        <v>31</v>
      </c>
      <c r="B59" s="51" t="s">
        <v>132</v>
      </c>
      <c r="C59" s="54" t="s">
        <v>133</v>
      </c>
      <c r="D59" s="45" t="s">
        <v>134</v>
      </c>
      <c r="E59" s="47"/>
      <c r="F59" s="47"/>
      <c r="G59" s="47"/>
      <c r="H59" s="48"/>
      <c r="I59" s="49">
        <v>13098</v>
      </c>
    </row>
    <row r="60" spans="1:10" ht="15" thickBot="1" x14ac:dyDescent="0.35">
      <c r="A60" s="50">
        <v>32</v>
      </c>
      <c r="B60" s="51" t="s">
        <v>135</v>
      </c>
      <c r="C60" s="54" t="s">
        <v>136</v>
      </c>
      <c r="D60" s="45" t="s">
        <v>137</v>
      </c>
      <c r="E60" s="47"/>
      <c r="F60" s="47"/>
      <c r="G60" s="47"/>
      <c r="H60" s="48"/>
      <c r="I60" s="49">
        <v>37980</v>
      </c>
    </row>
    <row r="61" spans="1:10" x14ac:dyDescent="0.3">
      <c r="A61" s="50">
        <v>33</v>
      </c>
      <c r="B61" s="51" t="s">
        <v>138</v>
      </c>
      <c r="C61" s="85" t="s">
        <v>139</v>
      </c>
      <c r="D61" s="45" t="s">
        <v>140</v>
      </c>
      <c r="E61" s="47"/>
      <c r="F61" s="47"/>
      <c r="G61" s="47"/>
      <c r="H61" s="48"/>
      <c r="I61" s="53">
        <v>15319.92</v>
      </c>
    </row>
    <row r="62" spans="1:10" x14ac:dyDescent="0.3">
      <c r="A62" s="60"/>
      <c r="B62" s="61"/>
      <c r="C62" s="84" t="s">
        <v>141</v>
      </c>
      <c r="D62" s="63" t="s">
        <v>142</v>
      </c>
      <c r="E62" s="1"/>
      <c r="F62" s="1"/>
      <c r="G62" s="1"/>
      <c r="H62" s="64"/>
      <c r="I62" s="126">
        <v>450.08</v>
      </c>
      <c r="J62" s="125">
        <f>I61+I62</f>
        <v>15770</v>
      </c>
    </row>
    <row r="63" spans="1:10" ht="15" thickBot="1" x14ac:dyDescent="0.35">
      <c r="A63" s="60"/>
      <c r="B63" s="61"/>
      <c r="C63" s="84" t="s">
        <v>141</v>
      </c>
      <c r="D63" s="63" t="s">
        <v>143</v>
      </c>
      <c r="E63" s="1"/>
      <c r="F63" s="1"/>
      <c r="G63" s="1"/>
      <c r="H63" s="64"/>
      <c r="I63" s="59">
        <v>3217.18</v>
      </c>
      <c r="J63" s="124">
        <f>I61+I62+I63</f>
        <v>18987.18</v>
      </c>
    </row>
    <row r="64" spans="1:10" x14ac:dyDescent="0.3">
      <c r="A64" s="50">
        <v>34</v>
      </c>
      <c r="B64" s="51" t="s">
        <v>144</v>
      </c>
      <c r="C64" s="85" t="s">
        <v>23</v>
      </c>
      <c r="D64" s="45" t="s">
        <v>145</v>
      </c>
      <c r="E64" s="47"/>
      <c r="F64" s="47"/>
      <c r="G64" s="47"/>
      <c r="H64" s="48"/>
      <c r="I64" s="49">
        <v>4766</v>
      </c>
    </row>
    <row r="65" spans="1:12" ht="15" thickBot="1" x14ac:dyDescent="0.35">
      <c r="A65" s="56"/>
      <c r="B65" s="57" t="s">
        <v>146</v>
      </c>
      <c r="C65" s="86" t="s">
        <v>100</v>
      </c>
      <c r="D65" s="88" t="s">
        <v>147</v>
      </c>
      <c r="E65" s="58"/>
      <c r="F65" s="58"/>
      <c r="G65" s="58"/>
      <c r="H65" s="89"/>
      <c r="I65" s="87">
        <v>-3177</v>
      </c>
      <c r="J65" s="125">
        <f>I64+I65</f>
        <v>1589</v>
      </c>
    </row>
    <row r="66" spans="1:12" ht="15" thickBot="1" x14ac:dyDescent="0.35">
      <c r="A66" s="60">
        <v>35</v>
      </c>
      <c r="B66" s="61" t="s">
        <v>168</v>
      </c>
      <c r="C66" s="62" t="s">
        <v>169</v>
      </c>
      <c r="D66" s="93" t="s">
        <v>171</v>
      </c>
      <c r="E66" s="4"/>
      <c r="F66" s="4"/>
      <c r="G66" s="4"/>
      <c r="H66" s="94"/>
      <c r="I66" s="65">
        <v>7040</v>
      </c>
    </row>
    <row r="67" spans="1:12" ht="15" thickBot="1" x14ac:dyDescent="0.35">
      <c r="A67" s="50">
        <v>36</v>
      </c>
      <c r="B67" s="51" t="s">
        <v>170</v>
      </c>
      <c r="C67" s="55" t="s">
        <v>173</v>
      </c>
      <c r="D67" s="63" t="s">
        <v>172</v>
      </c>
      <c r="E67" s="1"/>
      <c r="F67" s="1"/>
      <c r="G67" s="1"/>
      <c r="H67" s="64"/>
      <c r="I67" s="49">
        <v>11264</v>
      </c>
    </row>
    <row r="68" spans="1:12" ht="15" thickBot="1" x14ac:dyDescent="0.35">
      <c r="A68" s="50">
        <v>37</v>
      </c>
      <c r="B68" s="51" t="s">
        <v>174</v>
      </c>
      <c r="C68" s="54" t="s">
        <v>176</v>
      </c>
      <c r="D68" s="93" t="s">
        <v>175</v>
      </c>
      <c r="E68" s="4"/>
      <c r="F68" s="4"/>
      <c r="G68" s="4"/>
      <c r="H68" s="94"/>
      <c r="I68" s="49">
        <v>17424</v>
      </c>
    </row>
    <row r="69" spans="1:12" ht="15" thickBot="1" x14ac:dyDescent="0.35">
      <c r="A69" s="50">
        <v>38</v>
      </c>
      <c r="B69" s="51" t="s">
        <v>177</v>
      </c>
      <c r="C69" s="51" t="s">
        <v>179</v>
      </c>
      <c r="D69" s="63" t="s">
        <v>178</v>
      </c>
      <c r="E69" s="1"/>
      <c r="F69" s="1"/>
      <c r="G69" s="1"/>
      <c r="H69" s="64"/>
      <c r="I69" s="49">
        <v>18128</v>
      </c>
    </row>
    <row r="70" spans="1:12" x14ac:dyDescent="0.3">
      <c r="A70" s="50"/>
      <c r="B70" s="51"/>
      <c r="C70" s="48" t="s">
        <v>24</v>
      </c>
      <c r="D70" s="45" t="s">
        <v>181</v>
      </c>
      <c r="E70" s="47"/>
      <c r="F70" s="47"/>
      <c r="G70" s="47"/>
      <c r="H70" s="48"/>
      <c r="I70" s="49"/>
    </row>
    <row r="71" spans="1:12" ht="15" thickBot="1" x14ac:dyDescent="0.35">
      <c r="A71" s="16" t="s">
        <v>25</v>
      </c>
      <c r="B71" s="66"/>
      <c r="C71" s="67"/>
      <c r="D71" s="67"/>
      <c r="E71" s="67"/>
      <c r="F71" s="67"/>
      <c r="G71" s="67"/>
      <c r="H71" s="68"/>
      <c r="I71" s="69">
        <f>SUM(I24:I70)</f>
        <v>298000</v>
      </c>
      <c r="J71" s="97"/>
      <c r="L71" s="97"/>
    </row>
    <row r="72" spans="1:12" x14ac:dyDescent="0.3">
      <c r="A72" s="70" t="s">
        <v>26</v>
      </c>
      <c r="B72" s="70"/>
      <c r="C72" s="70"/>
      <c r="D72" s="70"/>
      <c r="E72" s="70"/>
      <c r="I72" s="71"/>
    </row>
    <row r="73" spans="1:12" x14ac:dyDescent="0.3">
      <c r="A73" s="70"/>
      <c r="B73" s="70"/>
      <c r="C73" s="70"/>
      <c r="D73" s="70"/>
      <c r="E73" s="70"/>
      <c r="I73" s="71"/>
    </row>
    <row r="74" spans="1:12" x14ac:dyDescent="0.3">
      <c r="A74" s="72" t="s">
        <v>27</v>
      </c>
      <c r="B74" s="73"/>
      <c r="C74" s="73"/>
      <c r="D74" s="73"/>
      <c r="E74" s="73"/>
      <c r="F74" s="73"/>
      <c r="G74" s="73"/>
      <c r="H74" s="73"/>
    </row>
    <row r="75" spans="1:12" x14ac:dyDescent="0.3">
      <c r="A75" s="74" t="s">
        <v>28</v>
      </c>
      <c r="B75" s="73"/>
      <c r="C75" s="73"/>
      <c r="D75" s="73"/>
      <c r="E75" s="73"/>
      <c r="F75" s="73"/>
      <c r="G75" s="73"/>
      <c r="H75" s="73"/>
    </row>
    <row r="76" spans="1:12" x14ac:dyDescent="0.3">
      <c r="A76" s="74" t="s">
        <v>29</v>
      </c>
      <c r="B76" s="73"/>
      <c r="C76" s="73"/>
      <c r="D76" s="73"/>
      <c r="E76" s="73"/>
      <c r="F76" s="73"/>
      <c r="G76" s="73"/>
      <c r="H76" s="73"/>
    </row>
    <row r="77" spans="1:12" x14ac:dyDescent="0.3">
      <c r="A77" s="74" t="s">
        <v>30</v>
      </c>
      <c r="B77" s="73"/>
      <c r="C77" s="73"/>
      <c r="D77" s="73"/>
      <c r="E77" s="73"/>
      <c r="F77" s="73"/>
      <c r="G77" s="73"/>
      <c r="H77" s="73"/>
    </row>
    <row r="79" spans="1:12" x14ac:dyDescent="0.3">
      <c r="A79" s="75"/>
      <c r="B79" s="75" t="s">
        <v>180</v>
      </c>
      <c r="C79" s="76"/>
      <c r="D79" s="75"/>
      <c r="E79" s="75"/>
      <c r="F79" s="113" t="s">
        <v>31</v>
      </c>
      <c r="G79" s="113"/>
      <c r="H79" s="113"/>
      <c r="I79" s="75"/>
    </row>
    <row r="80" spans="1:12" x14ac:dyDescent="0.3">
      <c r="A80" s="75"/>
      <c r="B80" s="75" t="s">
        <v>32</v>
      </c>
      <c r="C80" s="75"/>
      <c r="D80" s="75"/>
      <c r="E80" s="75"/>
      <c r="F80" s="75" t="s">
        <v>33</v>
      </c>
      <c r="G80" s="75"/>
      <c r="H80" s="75"/>
      <c r="I80" s="75"/>
    </row>
    <row r="81" spans="1:9" x14ac:dyDescent="0.3">
      <c r="A81" s="75"/>
      <c r="B81" s="75" t="s">
        <v>34</v>
      </c>
      <c r="C81" s="75"/>
      <c r="D81" s="75"/>
      <c r="E81" s="75"/>
      <c r="F81" s="75"/>
      <c r="G81" s="77">
        <v>596113411</v>
      </c>
      <c r="H81" s="75"/>
      <c r="I81" s="75"/>
    </row>
    <row r="82" spans="1:9" x14ac:dyDescent="0.3">
      <c r="A82" s="75"/>
      <c r="B82" s="75"/>
      <c r="C82" s="75"/>
      <c r="D82" s="75"/>
      <c r="E82" s="75"/>
      <c r="F82" s="75"/>
      <c r="G82" s="77"/>
      <c r="H82" s="75"/>
      <c r="I82" s="75"/>
    </row>
    <row r="83" spans="1:9" x14ac:dyDescent="0.3">
      <c r="A83" s="75"/>
      <c r="B83" s="75"/>
      <c r="C83" s="75"/>
      <c r="D83" s="75"/>
      <c r="E83" s="75"/>
      <c r="F83" s="78" t="s">
        <v>35</v>
      </c>
      <c r="G83" s="75"/>
      <c r="H83" s="75"/>
      <c r="I83" s="75"/>
    </row>
    <row r="84" spans="1:9" x14ac:dyDescent="0.3">
      <c r="A84" s="75"/>
      <c r="B84" s="75"/>
      <c r="C84" s="75"/>
      <c r="D84" s="75"/>
      <c r="E84" s="75"/>
      <c r="F84" s="114" t="s">
        <v>36</v>
      </c>
      <c r="G84" s="114"/>
      <c r="H84" s="114"/>
      <c r="I84" s="75"/>
    </row>
    <row r="85" spans="1:9" x14ac:dyDescent="0.3">
      <c r="A85" s="75"/>
      <c r="B85" s="75"/>
      <c r="C85" s="75"/>
      <c r="D85" s="75"/>
      <c r="E85" s="75"/>
      <c r="F85" s="79"/>
      <c r="G85" s="79"/>
      <c r="H85" s="79"/>
      <c r="I85" s="75"/>
    </row>
    <row r="86" spans="1:9" x14ac:dyDescent="0.3">
      <c r="A86" s="75"/>
      <c r="B86" s="75"/>
      <c r="C86" s="75"/>
      <c r="D86" s="75"/>
      <c r="E86" s="75"/>
      <c r="F86" s="79"/>
      <c r="G86" s="79"/>
      <c r="H86" s="79"/>
      <c r="I86" s="75"/>
    </row>
    <row r="87" spans="1:9" x14ac:dyDescent="0.3">
      <c r="A87" s="75"/>
      <c r="B87" s="75"/>
      <c r="C87" s="75"/>
      <c r="D87" s="75"/>
      <c r="E87" s="75"/>
      <c r="F87" s="79"/>
      <c r="G87" s="79"/>
      <c r="H87" s="79"/>
      <c r="I87" s="75"/>
    </row>
    <row r="88" spans="1:9" x14ac:dyDescent="0.3">
      <c r="A88" s="75"/>
      <c r="B88" s="75"/>
      <c r="C88" s="75"/>
      <c r="D88" s="75"/>
      <c r="E88" s="75"/>
      <c r="F88" s="96"/>
      <c r="G88" s="96"/>
      <c r="H88" s="96"/>
      <c r="I88" s="75"/>
    </row>
    <row r="89" spans="1:9" x14ac:dyDescent="0.3">
      <c r="A89" s="75"/>
      <c r="B89" s="75"/>
      <c r="C89" s="75"/>
      <c r="D89" s="75"/>
      <c r="E89" s="75"/>
      <c r="F89" s="96"/>
      <c r="G89" s="96"/>
      <c r="H89" s="96"/>
      <c r="I89" s="75"/>
    </row>
    <row r="90" spans="1:9" x14ac:dyDescent="0.3">
      <c r="A90" s="75"/>
      <c r="B90" s="75"/>
      <c r="C90" s="75"/>
      <c r="D90" s="75"/>
      <c r="E90" s="75"/>
      <c r="F90" s="96"/>
      <c r="G90" s="96"/>
      <c r="H90" s="96"/>
      <c r="I90" s="75"/>
    </row>
    <row r="91" spans="1:9" x14ac:dyDescent="0.3">
      <c r="A91" s="75"/>
      <c r="B91" s="75"/>
      <c r="C91" s="75"/>
      <c r="D91" s="75"/>
      <c r="E91" s="75"/>
      <c r="F91" s="96"/>
      <c r="G91" s="96"/>
      <c r="H91" s="96"/>
      <c r="I91" s="75"/>
    </row>
    <row r="92" spans="1:9" x14ac:dyDescent="0.3">
      <c r="A92" s="75"/>
      <c r="B92" s="75"/>
      <c r="C92" s="75"/>
      <c r="D92" s="75"/>
      <c r="E92" s="75"/>
      <c r="F92" s="96"/>
      <c r="G92" s="96"/>
      <c r="H92" s="96"/>
      <c r="I92" s="75"/>
    </row>
    <row r="93" spans="1:9" x14ac:dyDescent="0.3">
      <c r="A93" s="75"/>
      <c r="B93" s="75"/>
      <c r="C93" s="75"/>
      <c r="D93" s="75"/>
      <c r="E93" s="75"/>
      <c r="F93" s="79"/>
      <c r="G93" s="79"/>
      <c r="H93" s="79"/>
      <c r="I93" s="75"/>
    </row>
    <row r="94" spans="1:9" x14ac:dyDescent="0.3">
      <c r="A94" s="75"/>
      <c r="B94" s="75"/>
      <c r="C94" s="75"/>
      <c r="D94" s="75"/>
      <c r="E94" s="75"/>
      <c r="F94" s="79"/>
      <c r="G94" s="79"/>
      <c r="H94" s="79"/>
      <c r="I94" s="75"/>
    </row>
    <row r="95" spans="1:9" x14ac:dyDescent="0.3">
      <c r="A95" s="75"/>
      <c r="B95" s="75"/>
      <c r="C95" s="75"/>
      <c r="D95" s="75"/>
      <c r="E95" s="75"/>
      <c r="F95" s="79"/>
      <c r="G95" s="79"/>
      <c r="H95" s="79"/>
      <c r="I95" s="75"/>
    </row>
    <row r="96" spans="1:9" x14ac:dyDescent="0.3">
      <c r="A96" s="75"/>
      <c r="B96" s="75"/>
      <c r="C96" s="75"/>
      <c r="D96" s="75"/>
      <c r="E96" s="75"/>
      <c r="F96" s="79"/>
      <c r="G96" s="79"/>
      <c r="H96" s="79"/>
      <c r="I96" s="75"/>
    </row>
    <row r="97" spans="1:9" x14ac:dyDescent="0.3">
      <c r="A97" s="75"/>
      <c r="B97" s="75"/>
      <c r="C97" s="75"/>
      <c r="D97" s="75"/>
      <c r="E97" s="75"/>
      <c r="F97" s="79"/>
      <c r="G97" s="79"/>
      <c r="H97" s="79"/>
      <c r="I97" s="75"/>
    </row>
    <row r="98" spans="1:9" x14ac:dyDescent="0.3">
      <c r="A98" s="75"/>
      <c r="B98" s="75"/>
      <c r="C98" s="75"/>
      <c r="D98" s="75"/>
      <c r="E98" s="75"/>
      <c r="F98" s="79"/>
      <c r="G98" s="79"/>
      <c r="H98" s="79"/>
      <c r="I98" s="75"/>
    </row>
    <row r="99" spans="1:9" x14ac:dyDescent="0.3">
      <c r="A99" s="75"/>
      <c r="B99" s="75"/>
      <c r="C99" s="75"/>
      <c r="D99" s="75"/>
      <c r="E99" s="75"/>
      <c r="F99" s="79"/>
      <c r="G99" s="79"/>
      <c r="H99" s="79"/>
      <c r="I99" s="75"/>
    </row>
    <row r="100" spans="1:9" x14ac:dyDescent="0.3">
      <c r="A100" s="75"/>
      <c r="B100" s="75"/>
      <c r="C100" s="75"/>
      <c r="D100" s="75"/>
      <c r="E100" s="75"/>
      <c r="F100" s="79"/>
      <c r="G100" s="79"/>
      <c r="H100" s="79"/>
      <c r="I100" s="75"/>
    </row>
    <row r="101" spans="1:9" x14ac:dyDescent="0.3">
      <c r="A101" s="75"/>
      <c r="B101" s="75"/>
      <c r="C101" s="75"/>
      <c r="D101" s="75"/>
      <c r="E101" s="75"/>
      <c r="F101" s="79"/>
      <c r="G101" s="79"/>
      <c r="H101" s="79"/>
      <c r="I101" s="75"/>
    </row>
    <row r="102" spans="1:9" x14ac:dyDescent="0.3">
      <c r="A102" s="75"/>
      <c r="B102" s="75"/>
      <c r="C102" s="75"/>
      <c r="D102" s="75"/>
      <c r="E102" s="75"/>
      <c r="F102" s="79"/>
      <c r="G102" s="79"/>
      <c r="H102" s="79"/>
      <c r="I102" s="75"/>
    </row>
    <row r="103" spans="1:9" x14ac:dyDescent="0.3">
      <c r="A103" s="75"/>
      <c r="B103" s="75"/>
      <c r="C103" s="75"/>
      <c r="D103" s="75"/>
      <c r="E103" s="75"/>
      <c r="F103" s="79"/>
      <c r="G103" s="79"/>
      <c r="H103" s="79"/>
      <c r="I103" s="75"/>
    </row>
    <row r="104" spans="1:9" x14ac:dyDescent="0.3">
      <c r="A104" s="75"/>
      <c r="B104" s="75"/>
      <c r="C104" s="75"/>
      <c r="D104" s="75"/>
      <c r="E104" s="75"/>
      <c r="F104" s="79"/>
      <c r="G104" s="79"/>
      <c r="H104" s="79"/>
      <c r="I104" s="75"/>
    </row>
    <row r="105" spans="1:9" x14ac:dyDescent="0.3">
      <c r="A105" s="75"/>
      <c r="B105" s="75"/>
      <c r="C105" s="75"/>
      <c r="D105" s="75"/>
      <c r="E105" s="75"/>
      <c r="F105" s="79"/>
      <c r="G105" s="79"/>
      <c r="H105" s="79"/>
      <c r="I105" s="75"/>
    </row>
    <row r="106" spans="1:9" x14ac:dyDescent="0.3">
      <c r="A106" s="75"/>
      <c r="B106" s="75"/>
      <c r="C106" s="75"/>
      <c r="D106" s="75"/>
      <c r="E106" s="75"/>
      <c r="F106" s="79"/>
      <c r="G106" s="79"/>
      <c r="H106" s="79"/>
      <c r="I106" s="75"/>
    </row>
    <row r="107" spans="1:9" x14ac:dyDescent="0.3">
      <c r="A107" s="75"/>
      <c r="B107" s="75"/>
      <c r="C107" s="75"/>
      <c r="D107" s="75"/>
      <c r="E107" s="75"/>
      <c r="F107" s="79"/>
      <c r="G107" s="79"/>
      <c r="H107" s="79"/>
      <c r="I107" s="75"/>
    </row>
    <row r="108" spans="1:9" x14ac:dyDescent="0.3">
      <c r="A108" s="75"/>
      <c r="B108" s="75"/>
      <c r="C108" s="75"/>
      <c r="D108" s="75"/>
      <c r="E108" s="75"/>
      <c r="F108" s="79"/>
      <c r="G108" s="79"/>
      <c r="H108" s="79"/>
      <c r="I108" s="75"/>
    </row>
    <row r="109" spans="1:9" x14ac:dyDescent="0.3">
      <c r="A109" s="75"/>
      <c r="B109" s="75"/>
      <c r="C109" s="75"/>
      <c r="D109" s="75"/>
      <c r="E109" s="75"/>
      <c r="F109" s="79"/>
      <c r="G109" s="79"/>
      <c r="H109" s="79"/>
      <c r="I109" s="75"/>
    </row>
    <row r="110" spans="1:9" x14ac:dyDescent="0.3">
      <c r="A110" s="75"/>
      <c r="B110" s="75"/>
      <c r="C110" s="75"/>
      <c r="D110" s="75"/>
      <c r="E110" s="75"/>
      <c r="F110" s="79"/>
      <c r="G110" s="79"/>
      <c r="H110" s="79"/>
      <c r="I110" s="75"/>
    </row>
    <row r="111" spans="1:9" x14ac:dyDescent="0.3">
      <c r="A111" s="75"/>
      <c r="B111" s="75"/>
      <c r="C111" s="75"/>
      <c r="D111" s="75"/>
      <c r="E111" s="75"/>
      <c r="F111" s="79"/>
      <c r="G111" s="79"/>
      <c r="H111" s="79"/>
      <c r="I111" s="75"/>
    </row>
    <row r="112" spans="1:9" x14ac:dyDescent="0.3">
      <c r="A112" s="75"/>
      <c r="B112" s="75"/>
      <c r="C112" s="75"/>
      <c r="D112" s="75"/>
      <c r="E112" s="75"/>
      <c r="F112" s="79"/>
      <c r="G112" s="79"/>
      <c r="H112" s="79"/>
      <c r="I112" s="75"/>
    </row>
    <row r="113" spans="1:9" x14ac:dyDescent="0.3">
      <c r="A113" s="75"/>
      <c r="B113" s="75"/>
      <c r="C113" s="75"/>
      <c r="D113" s="75"/>
      <c r="E113" s="75"/>
      <c r="F113" s="79"/>
      <c r="G113" s="79"/>
      <c r="H113" s="79"/>
      <c r="I113" s="75"/>
    </row>
    <row r="114" spans="1:9" x14ac:dyDescent="0.3">
      <c r="A114" s="75"/>
      <c r="B114" s="75"/>
      <c r="C114" s="75"/>
      <c r="D114" s="75"/>
      <c r="E114" s="75"/>
      <c r="F114" s="79"/>
      <c r="G114" s="79"/>
      <c r="H114" s="79"/>
      <c r="I114" s="75"/>
    </row>
    <row r="115" spans="1:9" x14ac:dyDescent="0.3">
      <c r="A115" s="75"/>
      <c r="B115" s="75"/>
      <c r="C115" s="75"/>
      <c r="D115" s="75"/>
      <c r="E115" s="75"/>
      <c r="F115" s="79"/>
      <c r="G115" s="79"/>
      <c r="H115" s="79"/>
      <c r="I115" s="75"/>
    </row>
    <row r="116" spans="1:9" x14ac:dyDescent="0.3">
      <c r="A116" s="75"/>
      <c r="B116" s="75"/>
      <c r="C116" s="75"/>
      <c r="D116" s="75"/>
      <c r="E116" s="75"/>
      <c r="F116" s="79"/>
      <c r="G116" s="79"/>
      <c r="H116" s="79"/>
      <c r="I116" s="75"/>
    </row>
    <row r="117" spans="1:9" x14ac:dyDescent="0.3">
      <c r="F117" s="115"/>
      <c r="G117" s="115"/>
      <c r="H117" s="115"/>
    </row>
    <row r="118" spans="1:9" x14ac:dyDescent="0.3">
      <c r="F118" s="80"/>
      <c r="G118" s="80"/>
      <c r="H118" s="80"/>
    </row>
  </sheetData>
  <mergeCells count="11">
    <mergeCell ref="D22:H22"/>
    <mergeCell ref="F79:H79"/>
    <mergeCell ref="F84:H84"/>
    <mergeCell ref="F117:H117"/>
    <mergeCell ref="B1:I1"/>
    <mergeCell ref="B2:I2"/>
    <mergeCell ref="A12:B12"/>
    <mergeCell ref="C12:E12"/>
    <mergeCell ref="F12:I12"/>
    <mergeCell ref="A13:C13"/>
    <mergeCell ref="D13:F13"/>
  </mergeCells>
  <pageMargins left="0.25" right="0.25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/>
  </sheetViews>
  <sheetFormatPr defaultRowHeight="14.4" x14ac:dyDescent="0.3"/>
  <cols>
    <col min="1" max="1" width="17.44140625" customWidth="1"/>
    <col min="2" max="2" width="11.44140625" customWidth="1"/>
    <col min="4" max="4" width="0" hidden="1" customWidth="1"/>
    <col min="5" max="5" width="8.88671875" hidden="1" customWidth="1"/>
    <col min="6" max="8" width="0" hidden="1" customWidth="1"/>
    <col min="9" max="9" width="10.109375" hidden="1" customWidth="1"/>
    <col min="10" max="10" width="0" hidden="1" customWidth="1"/>
  </cols>
  <sheetData>
    <row r="1" spans="1:9" x14ac:dyDescent="0.3">
      <c r="A1" s="73" t="s">
        <v>164</v>
      </c>
      <c r="B1" s="97"/>
      <c r="D1" s="97"/>
      <c r="E1" s="97"/>
      <c r="G1" s="97"/>
      <c r="H1" s="97"/>
    </row>
    <row r="2" spans="1:9" x14ac:dyDescent="0.3">
      <c r="B2" s="97"/>
      <c r="D2" s="97"/>
      <c r="E2" s="97"/>
      <c r="G2" s="97"/>
      <c r="H2" s="97"/>
    </row>
    <row r="3" spans="1:9" x14ac:dyDescent="0.3">
      <c r="B3" s="97"/>
      <c r="D3" s="97"/>
      <c r="E3" s="97"/>
      <c r="G3" s="97"/>
      <c r="H3" s="97"/>
    </row>
    <row r="4" spans="1:9" x14ac:dyDescent="0.3">
      <c r="A4" s="73" t="s">
        <v>166</v>
      </c>
      <c r="B4" s="97"/>
      <c r="D4" s="98" t="s">
        <v>148</v>
      </c>
      <c r="E4" s="98"/>
      <c r="G4" s="99" t="s">
        <v>149</v>
      </c>
      <c r="H4" s="99"/>
    </row>
    <row r="5" spans="1:9" x14ac:dyDescent="0.3">
      <c r="A5" s="100" t="s">
        <v>155</v>
      </c>
      <c r="B5" s="101">
        <v>704</v>
      </c>
      <c r="D5" s="101"/>
      <c r="E5" s="102">
        <f>B5*0.25</f>
        <v>176</v>
      </c>
      <c r="G5" s="101"/>
      <c r="H5" s="102" t="s">
        <v>150</v>
      </c>
      <c r="I5">
        <f>B5*0.09</f>
        <v>63.36</v>
      </c>
    </row>
    <row r="6" spans="1:9" x14ac:dyDescent="0.3">
      <c r="A6" s="100" t="s">
        <v>156</v>
      </c>
      <c r="B6" s="101">
        <v>704</v>
      </c>
      <c r="D6" s="101"/>
      <c r="E6" s="102">
        <f t="shared" ref="E6:E13" si="0">B6*0.25</f>
        <v>176</v>
      </c>
      <c r="G6" s="101"/>
      <c r="H6" s="102"/>
      <c r="I6">
        <f t="shared" ref="I6:I13" si="1">B6*0.09</f>
        <v>63.36</v>
      </c>
    </row>
    <row r="7" spans="1:9" x14ac:dyDescent="0.3">
      <c r="A7" s="100" t="s">
        <v>157</v>
      </c>
      <c r="B7" s="101">
        <v>2112</v>
      </c>
      <c r="D7" s="101"/>
      <c r="E7" s="102">
        <f t="shared" si="0"/>
        <v>528</v>
      </c>
      <c r="G7" s="101"/>
      <c r="H7" s="102"/>
      <c r="I7">
        <f t="shared" si="1"/>
        <v>190.07999999999998</v>
      </c>
    </row>
    <row r="8" spans="1:9" x14ac:dyDescent="0.3">
      <c r="A8" s="100" t="s">
        <v>158</v>
      </c>
      <c r="B8" s="101">
        <v>2816</v>
      </c>
      <c r="D8" s="101"/>
      <c r="E8" s="102">
        <f t="shared" si="0"/>
        <v>704</v>
      </c>
      <c r="G8" s="101"/>
      <c r="H8" s="102"/>
      <c r="I8">
        <f t="shared" si="1"/>
        <v>253.44</v>
      </c>
    </row>
    <row r="9" spans="1:9" x14ac:dyDescent="0.3">
      <c r="A9" s="100" t="s">
        <v>165</v>
      </c>
      <c r="B9" s="101">
        <v>704</v>
      </c>
      <c r="D9" s="101"/>
      <c r="E9" s="102">
        <f t="shared" si="0"/>
        <v>176</v>
      </c>
      <c r="G9" s="101"/>
      <c r="H9" s="102"/>
      <c r="I9">
        <f t="shared" si="1"/>
        <v>63.36</v>
      </c>
    </row>
    <row r="10" spans="1:9" hidden="1" x14ac:dyDescent="0.3">
      <c r="A10" s="100"/>
      <c r="B10" s="101"/>
      <c r="D10" s="101"/>
      <c r="E10" s="102">
        <f t="shared" si="0"/>
        <v>0</v>
      </c>
      <c r="G10" s="101"/>
      <c r="H10" s="102"/>
      <c r="I10">
        <f t="shared" si="1"/>
        <v>0</v>
      </c>
    </row>
    <row r="11" spans="1:9" hidden="1" x14ac:dyDescent="0.3">
      <c r="A11" s="100"/>
      <c r="B11" s="101"/>
      <c r="D11" s="101"/>
      <c r="E11" s="102">
        <f t="shared" si="0"/>
        <v>0</v>
      </c>
      <c r="G11" s="101"/>
      <c r="H11" s="102"/>
      <c r="I11">
        <f t="shared" si="1"/>
        <v>0</v>
      </c>
    </row>
    <row r="12" spans="1:9" hidden="1" x14ac:dyDescent="0.3">
      <c r="A12" s="100"/>
      <c r="B12" s="101"/>
      <c r="D12" s="101"/>
      <c r="E12" s="102">
        <f t="shared" si="0"/>
        <v>0</v>
      </c>
      <c r="G12" s="101"/>
      <c r="H12" s="102"/>
      <c r="I12">
        <f t="shared" si="1"/>
        <v>0</v>
      </c>
    </row>
    <row r="13" spans="1:9" hidden="1" x14ac:dyDescent="0.3">
      <c r="A13" s="100"/>
      <c r="B13" s="101"/>
      <c r="D13" s="101"/>
      <c r="E13" s="102">
        <f t="shared" si="0"/>
        <v>0</v>
      </c>
      <c r="G13" s="101"/>
      <c r="H13" s="102"/>
      <c r="I13">
        <f t="shared" si="1"/>
        <v>0</v>
      </c>
    </row>
    <row r="14" spans="1:9" x14ac:dyDescent="0.3">
      <c r="A14" s="103" t="s">
        <v>153</v>
      </c>
      <c r="B14" s="104">
        <f>SUM(B5:B13)</f>
        <v>7040</v>
      </c>
      <c r="D14" s="104">
        <f>SUM(D5:D13)</f>
        <v>0</v>
      </c>
      <c r="E14" s="105">
        <f>SUM(E5:E13)</f>
        <v>1760</v>
      </c>
      <c r="G14" s="104">
        <f>SUM(G5:G13)</f>
        <v>0</v>
      </c>
      <c r="H14" s="105"/>
      <c r="I14">
        <f>SUM(I5:I13)</f>
        <v>633.6</v>
      </c>
    </row>
    <row r="15" spans="1:9" x14ac:dyDescent="0.3">
      <c r="B15" s="97"/>
      <c r="D15" s="97"/>
      <c r="E15" s="97"/>
      <c r="G15" s="97"/>
      <c r="H15" s="97"/>
    </row>
    <row r="16" spans="1:9" x14ac:dyDescent="0.3">
      <c r="B16" s="97"/>
      <c r="D16" s="97"/>
      <c r="E16" s="97"/>
      <c r="G16" s="97"/>
      <c r="H16" s="97"/>
      <c r="I16" s="97"/>
    </row>
    <row r="17" spans="1:8" x14ac:dyDescent="0.3">
      <c r="B17" s="97"/>
      <c r="D17" s="97"/>
      <c r="E17" s="97"/>
      <c r="G17" s="97"/>
      <c r="H17" s="97"/>
    </row>
    <row r="18" spans="1:8" ht="15" thickBot="1" x14ac:dyDescent="0.35">
      <c r="B18" s="97"/>
      <c r="D18" s="97"/>
      <c r="E18" s="97"/>
      <c r="G18" s="97"/>
      <c r="H18" s="97"/>
    </row>
    <row r="19" spans="1:8" ht="15" thickBot="1" x14ac:dyDescent="0.35">
      <c r="A19" s="106" t="s">
        <v>154</v>
      </c>
      <c r="B19" s="107">
        <f>B14+D14+G14</f>
        <v>7040</v>
      </c>
      <c r="D19" s="97"/>
      <c r="E19" s="97"/>
      <c r="G19" s="97"/>
      <c r="H19" s="97"/>
    </row>
    <row r="20" spans="1:8" x14ac:dyDescent="0.3">
      <c r="F20" t="s">
        <v>152</v>
      </c>
      <c r="G20" s="97">
        <f>G7+G8+G10+G11+G12</f>
        <v>0</v>
      </c>
    </row>
    <row r="21" spans="1:8" x14ac:dyDescent="0.3">
      <c r="F21" t="s">
        <v>151</v>
      </c>
      <c r="G21" s="97">
        <f>G6+G9+G13</f>
        <v>0</v>
      </c>
    </row>
    <row r="22" spans="1:8" x14ac:dyDescent="0.3">
      <c r="F22" s="108" t="s">
        <v>150</v>
      </c>
      <c r="G22" s="109">
        <f>G5</f>
        <v>0</v>
      </c>
    </row>
    <row r="23" spans="1:8" x14ac:dyDescent="0.3">
      <c r="A23" s="97"/>
      <c r="F23" t="s">
        <v>153</v>
      </c>
      <c r="G23" s="97">
        <f>SUM(G20:G22)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workbookViewId="0">
      <selection activeCell="B9" sqref="B9"/>
    </sheetView>
  </sheetViews>
  <sheetFormatPr defaultRowHeight="14.4" x14ac:dyDescent="0.3"/>
  <cols>
    <col min="1" max="1" width="17.44140625" customWidth="1"/>
    <col min="2" max="2" width="11.44140625" customWidth="1"/>
    <col min="4" max="4" width="0" hidden="1" customWidth="1"/>
    <col min="5" max="5" width="8.88671875" hidden="1" customWidth="1"/>
    <col min="6" max="8" width="0" hidden="1" customWidth="1"/>
    <col min="9" max="9" width="10.109375" hidden="1" customWidth="1"/>
    <col min="10" max="10" width="12.5546875" customWidth="1"/>
  </cols>
  <sheetData>
    <row r="1" spans="1:9" x14ac:dyDescent="0.3">
      <c r="A1" s="73" t="s">
        <v>159</v>
      </c>
      <c r="B1" s="97"/>
      <c r="D1" s="97"/>
      <c r="E1" s="97"/>
      <c r="G1" s="97"/>
      <c r="H1" s="97"/>
    </row>
    <row r="2" spans="1:9" x14ac:dyDescent="0.3">
      <c r="B2" s="97"/>
      <c r="D2" s="97"/>
      <c r="E2" s="97"/>
      <c r="G2" s="97"/>
      <c r="H2" s="97"/>
    </row>
    <row r="3" spans="1:9" x14ac:dyDescent="0.3">
      <c r="B3" s="97"/>
      <c r="D3" s="97"/>
      <c r="E3" s="97"/>
      <c r="G3" s="97"/>
      <c r="H3" s="97"/>
    </row>
    <row r="4" spans="1:9" x14ac:dyDescent="0.3">
      <c r="A4" s="73" t="s">
        <v>167</v>
      </c>
      <c r="B4" s="97"/>
      <c r="D4" s="98" t="s">
        <v>148</v>
      </c>
      <c r="E4" s="98"/>
      <c r="G4" s="99" t="s">
        <v>149</v>
      </c>
      <c r="H4" s="99"/>
    </row>
    <row r="5" spans="1:9" x14ac:dyDescent="0.3">
      <c r="A5" s="100" t="s">
        <v>155</v>
      </c>
      <c r="B5" s="101">
        <v>1056</v>
      </c>
      <c r="D5" s="101"/>
      <c r="E5" s="102">
        <f>B5*0.25</f>
        <v>264</v>
      </c>
      <c r="G5" s="101"/>
      <c r="H5" s="102" t="s">
        <v>150</v>
      </c>
      <c r="I5">
        <f>B5*0.09</f>
        <v>95.039999999999992</v>
      </c>
    </row>
    <row r="6" spans="1:9" x14ac:dyDescent="0.3">
      <c r="A6" s="100" t="s">
        <v>156</v>
      </c>
      <c r="B6" s="101">
        <v>1584</v>
      </c>
      <c r="D6" s="101"/>
      <c r="E6" s="102">
        <f t="shared" ref="E6:E13" si="0">B6*0.25</f>
        <v>396</v>
      </c>
      <c r="G6" s="101"/>
      <c r="H6" s="102"/>
      <c r="I6">
        <f t="shared" ref="I6:I13" si="1">B6*0.09</f>
        <v>142.56</v>
      </c>
    </row>
    <row r="7" spans="1:9" x14ac:dyDescent="0.3">
      <c r="A7" s="100" t="s">
        <v>157</v>
      </c>
      <c r="B7" s="101">
        <v>2288</v>
      </c>
      <c r="D7" s="101"/>
      <c r="E7" s="102">
        <f t="shared" si="0"/>
        <v>572</v>
      </c>
      <c r="G7" s="101"/>
      <c r="H7" s="102"/>
      <c r="I7">
        <f t="shared" si="1"/>
        <v>205.92</v>
      </c>
    </row>
    <row r="8" spans="1:9" x14ac:dyDescent="0.3">
      <c r="A8" s="100" t="s">
        <v>158</v>
      </c>
      <c r="B8" s="101">
        <v>2464</v>
      </c>
      <c r="D8" s="101"/>
      <c r="E8" s="102">
        <f t="shared" si="0"/>
        <v>616</v>
      </c>
      <c r="G8" s="101"/>
      <c r="H8" s="102"/>
      <c r="I8">
        <f t="shared" si="1"/>
        <v>221.76</v>
      </c>
    </row>
    <row r="9" spans="1:9" x14ac:dyDescent="0.3">
      <c r="A9" s="100" t="s">
        <v>165</v>
      </c>
      <c r="B9" s="101">
        <v>1936</v>
      </c>
      <c r="D9" s="101"/>
      <c r="E9" s="102">
        <f t="shared" si="0"/>
        <v>484</v>
      </c>
      <c r="G9" s="101"/>
      <c r="H9" s="102"/>
      <c r="I9">
        <f t="shared" si="1"/>
        <v>174.23999999999998</v>
      </c>
    </row>
    <row r="10" spans="1:9" x14ac:dyDescent="0.3">
      <c r="A10" s="100" t="s">
        <v>160</v>
      </c>
      <c r="B10" s="101">
        <v>1936</v>
      </c>
      <c r="D10" s="101"/>
      <c r="E10" s="102">
        <f t="shared" si="0"/>
        <v>484</v>
      </c>
      <c r="G10" s="101"/>
      <c r="H10" s="102"/>
      <c r="I10">
        <f t="shared" si="1"/>
        <v>174.23999999999998</v>
      </c>
    </row>
    <row r="11" spans="1:9" hidden="1" x14ac:dyDescent="0.3">
      <c r="A11" s="100"/>
      <c r="B11" s="101"/>
      <c r="D11" s="101"/>
      <c r="E11" s="102">
        <f t="shared" si="0"/>
        <v>0</v>
      </c>
      <c r="G11" s="101"/>
      <c r="H11" s="102"/>
      <c r="I11">
        <f t="shared" si="1"/>
        <v>0</v>
      </c>
    </row>
    <row r="12" spans="1:9" hidden="1" x14ac:dyDescent="0.3">
      <c r="A12" s="100"/>
      <c r="B12" s="101"/>
      <c r="D12" s="101"/>
      <c r="E12" s="102">
        <f t="shared" si="0"/>
        <v>0</v>
      </c>
      <c r="G12" s="101"/>
      <c r="H12" s="102"/>
      <c r="I12">
        <f t="shared" si="1"/>
        <v>0</v>
      </c>
    </row>
    <row r="13" spans="1:9" hidden="1" x14ac:dyDescent="0.3">
      <c r="A13" s="100"/>
      <c r="B13" s="101"/>
      <c r="D13" s="101"/>
      <c r="E13" s="102">
        <f t="shared" si="0"/>
        <v>0</v>
      </c>
      <c r="G13" s="101"/>
      <c r="H13" s="102"/>
      <c r="I13">
        <f t="shared" si="1"/>
        <v>0</v>
      </c>
    </row>
    <row r="14" spans="1:9" x14ac:dyDescent="0.3">
      <c r="A14" s="103" t="s">
        <v>153</v>
      </c>
      <c r="B14" s="104">
        <f>SUM(B5:B13)</f>
        <v>11264</v>
      </c>
      <c r="D14" s="104">
        <f>SUM(D5:D13)</f>
        <v>0</v>
      </c>
      <c r="E14" s="105">
        <f>SUM(E5:E13)</f>
        <v>2816</v>
      </c>
      <c r="G14" s="104">
        <f>SUM(G5:G13)</f>
        <v>0</v>
      </c>
      <c r="H14" s="105"/>
      <c r="I14">
        <f>SUM(I5:I13)</f>
        <v>1013.76</v>
      </c>
    </row>
    <row r="15" spans="1:9" x14ac:dyDescent="0.3">
      <c r="B15" s="97"/>
      <c r="D15" s="97"/>
      <c r="E15" s="97"/>
      <c r="G15" s="97"/>
      <c r="H15" s="97"/>
    </row>
    <row r="16" spans="1:9" x14ac:dyDescent="0.3">
      <c r="B16" s="97"/>
      <c r="D16" s="97"/>
      <c r="E16" s="97"/>
      <c r="G16" s="97"/>
      <c r="H16" s="97"/>
      <c r="I16" s="97"/>
    </row>
    <row r="17" spans="1:8" x14ac:dyDescent="0.3">
      <c r="B17" s="97"/>
      <c r="D17" s="97"/>
      <c r="E17" s="97"/>
      <c r="G17" s="97"/>
      <c r="H17" s="97"/>
    </row>
    <row r="18" spans="1:8" ht="15" thickBot="1" x14ac:dyDescent="0.35">
      <c r="B18" s="97"/>
      <c r="D18" s="97"/>
      <c r="E18" s="97"/>
      <c r="G18" s="97"/>
      <c r="H18" s="97"/>
    </row>
    <row r="19" spans="1:8" ht="15" thickBot="1" x14ac:dyDescent="0.35">
      <c r="A19" s="106" t="s">
        <v>154</v>
      </c>
      <c r="B19" s="107">
        <f>B14+D14+G14</f>
        <v>11264</v>
      </c>
      <c r="D19" s="97"/>
      <c r="E19" s="97"/>
      <c r="G19" s="97"/>
      <c r="H19" s="97"/>
    </row>
    <row r="20" spans="1:8" x14ac:dyDescent="0.3">
      <c r="F20" t="s">
        <v>152</v>
      </c>
      <c r="G20" s="97">
        <f>G7+G8+G10+G11+G12</f>
        <v>0</v>
      </c>
    </row>
    <row r="21" spans="1:8" x14ac:dyDescent="0.3">
      <c r="F21" t="s">
        <v>151</v>
      </c>
      <c r="G21" s="97">
        <f>G6+G9+G13</f>
        <v>0</v>
      </c>
    </row>
    <row r="22" spans="1:8" x14ac:dyDescent="0.3">
      <c r="F22" s="108" t="s">
        <v>150</v>
      </c>
      <c r="G22" s="109">
        <f>G5</f>
        <v>0</v>
      </c>
    </row>
    <row r="23" spans="1:8" x14ac:dyDescent="0.3">
      <c r="A23" s="97"/>
      <c r="F23" t="s">
        <v>153</v>
      </c>
      <c r="G23" s="97">
        <f>SUM(G20:G22)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8" sqref="C18"/>
    </sheetView>
  </sheetViews>
  <sheetFormatPr defaultRowHeight="14.4" x14ac:dyDescent="0.3"/>
  <cols>
    <col min="1" max="1" width="17.44140625" customWidth="1"/>
    <col min="2" max="2" width="11.44140625" customWidth="1"/>
    <col min="4" max="4" width="0" hidden="1" customWidth="1"/>
    <col min="5" max="5" width="8.88671875" hidden="1" customWidth="1"/>
    <col min="6" max="8" width="0" hidden="1" customWidth="1"/>
    <col min="9" max="9" width="10.109375" hidden="1" customWidth="1"/>
  </cols>
  <sheetData>
    <row r="1" spans="1:9" x14ac:dyDescent="0.3">
      <c r="A1" s="73" t="s">
        <v>161</v>
      </c>
      <c r="B1" s="97"/>
      <c r="D1" s="97"/>
      <c r="E1" s="97"/>
      <c r="G1" s="97"/>
      <c r="H1" s="97"/>
    </row>
    <row r="2" spans="1:9" x14ac:dyDescent="0.3">
      <c r="B2" s="97"/>
      <c r="D2" s="97"/>
      <c r="E2" s="97"/>
      <c r="G2" s="97"/>
      <c r="H2" s="97"/>
    </row>
    <row r="3" spans="1:9" x14ac:dyDescent="0.3">
      <c r="B3" s="97"/>
      <c r="D3" s="97"/>
      <c r="E3" s="97"/>
      <c r="G3" s="97"/>
      <c r="H3" s="97"/>
    </row>
    <row r="4" spans="1:9" x14ac:dyDescent="0.3">
      <c r="A4" s="73" t="s">
        <v>167</v>
      </c>
      <c r="B4" s="97"/>
      <c r="D4" s="98" t="s">
        <v>148</v>
      </c>
      <c r="E4" s="98"/>
      <c r="G4" s="99" t="s">
        <v>149</v>
      </c>
      <c r="H4" s="99"/>
    </row>
    <row r="5" spans="1:9" x14ac:dyDescent="0.3">
      <c r="A5" s="100" t="s">
        <v>155</v>
      </c>
      <c r="B5" s="101">
        <v>1584</v>
      </c>
      <c r="D5" s="101"/>
      <c r="E5" s="102">
        <f>B5*0.25</f>
        <v>396</v>
      </c>
      <c r="G5" s="101"/>
      <c r="H5" s="102" t="s">
        <v>150</v>
      </c>
      <c r="I5">
        <f>B5*0.09</f>
        <v>142.56</v>
      </c>
    </row>
    <row r="6" spans="1:9" x14ac:dyDescent="0.3">
      <c r="A6" s="100" t="s">
        <v>156</v>
      </c>
      <c r="B6" s="101">
        <v>3168</v>
      </c>
      <c r="D6" s="101"/>
      <c r="E6" s="102">
        <f t="shared" ref="E6:E13" si="0">B6*0.25</f>
        <v>792</v>
      </c>
      <c r="G6" s="101"/>
      <c r="H6" s="102"/>
      <c r="I6">
        <f t="shared" ref="I6:I13" si="1">B6*0.09</f>
        <v>285.12</v>
      </c>
    </row>
    <row r="7" spans="1:9" x14ac:dyDescent="0.3">
      <c r="A7" s="100" t="s">
        <v>157</v>
      </c>
      <c r="B7" s="101">
        <v>4928</v>
      </c>
      <c r="D7" s="101"/>
      <c r="E7" s="102">
        <f t="shared" si="0"/>
        <v>1232</v>
      </c>
      <c r="G7" s="101"/>
      <c r="H7" s="102"/>
      <c r="I7">
        <f t="shared" si="1"/>
        <v>443.52</v>
      </c>
    </row>
    <row r="8" spans="1:9" x14ac:dyDescent="0.3">
      <c r="A8" s="100" t="s">
        <v>158</v>
      </c>
      <c r="B8" s="101">
        <v>1760</v>
      </c>
      <c r="D8" s="101"/>
      <c r="E8" s="102">
        <f t="shared" si="0"/>
        <v>440</v>
      </c>
      <c r="G8" s="101"/>
      <c r="H8" s="102"/>
      <c r="I8">
        <f t="shared" si="1"/>
        <v>158.4</v>
      </c>
    </row>
    <row r="9" spans="1:9" x14ac:dyDescent="0.3">
      <c r="A9" s="100" t="s">
        <v>165</v>
      </c>
      <c r="B9" s="101">
        <v>2464</v>
      </c>
      <c r="D9" s="101"/>
      <c r="E9" s="102">
        <f t="shared" si="0"/>
        <v>616</v>
      </c>
      <c r="G9" s="101"/>
      <c r="H9" s="102"/>
      <c r="I9">
        <f t="shared" si="1"/>
        <v>221.76</v>
      </c>
    </row>
    <row r="10" spans="1:9" x14ac:dyDescent="0.3">
      <c r="A10" s="100" t="s">
        <v>160</v>
      </c>
      <c r="B10" s="101">
        <v>2640</v>
      </c>
      <c r="D10" s="101"/>
      <c r="E10" s="102">
        <f t="shared" si="0"/>
        <v>660</v>
      </c>
      <c r="G10" s="101"/>
      <c r="H10" s="102"/>
      <c r="I10">
        <f t="shared" si="1"/>
        <v>237.6</v>
      </c>
    </row>
    <row r="11" spans="1:9" x14ac:dyDescent="0.3">
      <c r="A11" s="100" t="s">
        <v>162</v>
      </c>
      <c r="B11" s="101">
        <v>880</v>
      </c>
      <c r="D11" s="101"/>
      <c r="E11" s="102">
        <f t="shared" si="0"/>
        <v>220</v>
      </c>
      <c r="G11" s="101"/>
      <c r="H11" s="102"/>
      <c r="I11">
        <f t="shared" si="1"/>
        <v>79.2</v>
      </c>
    </row>
    <row r="12" spans="1:9" hidden="1" x14ac:dyDescent="0.3">
      <c r="A12" s="100"/>
      <c r="B12" s="101"/>
      <c r="D12" s="101"/>
      <c r="E12" s="102">
        <f t="shared" si="0"/>
        <v>0</v>
      </c>
      <c r="G12" s="101"/>
      <c r="H12" s="102"/>
      <c r="I12">
        <f t="shared" si="1"/>
        <v>0</v>
      </c>
    </row>
    <row r="13" spans="1:9" hidden="1" x14ac:dyDescent="0.3">
      <c r="A13" s="100"/>
      <c r="B13" s="101"/>
      <c r="D13" s="101"/>
      <c r="E13" s="102">
        <f t="shared" si="0"/>
        <v>0</v>
      </c>
      <c r="G13" s="101"/>
      <c r="H13" s="102"/>
      <c r="I13">
        <f t="shared" si="1"/>
        <v>0</v>
      </c>
    </row>
    <row r="14" spans="1:9" x14ac:dyDescent="0.3">
      <c r="A14" s="103" t="s">
        <v>153</v>
      </c>
      <c r="B14" s="104">
        <f>SUM(B5:B13)</f>
        <v>17424</v>
      </c>
      <c r="D14" s="104">
        <f>SUM(D5:D13)</f>
        <v>0</v>
      </c>
      <c r="E14" s="105">
        <f>SUM(E5:E13)</f>
        <v>4356</v>
      </c>
      <c r="G14" s="104">
        <f>SUM(G5:G13)</f>
        <v>0</v>
      </c>
      <c r="H14" s="105"/>
      <c r="I14">
        <f>SUM(I5:I13)</f>
        <v>1568.16</v>
      </c>
    </row>
    <row r="15" spans="1:9" x14ac:dyDescent="0.3">
      <c r="B15" s="97"/>
      <c r="D15" s="97"/>
      <c r="E15" s="97"/>
      <c r="G15" s="97"/>
      <c r="H15" s="97"/>
    </row>
    <row r="16" spans="1:9" x14ac:dyDescent="0.3">
      <c r="B16" s="97"/>
      <c r="D16" s="97"/>
      <c r="E16" s="97"/>
      <c r="G16" s="97"/>
      <c r="H16" s="97"/>
      <c r="I16" s="97"/>
    </row>
    <row r="17" spans="1:8" x14ac:dyDescent="0.3">
      <c r="B17" s="97"/>
      <c r="D17" s="97"/>
      <c r="E17" s="97"/>
      <c r="G17" s="97"/>
      <c r="H17" s="97"/>
    </row>
    <row r="18" spans="1:8" ht="15" thickBot="1" x14ac:dyDescent="0.35">
      <c r="B18" s="97"/>
      <c r="D18" s="97"/>
      <c r="E18" s="97"/>
      <c r="G18" s="97"/>
      <c r="H18" s="97"/>
    </row>
    <row r="19" spans="1:8" ht="15" thickBot="1" x14ac:dyDescent="0.35">
      <c r="A19" s="106" t="s">
        <v>154</v>
      </c>
      <c r="B19" s="107">
        <f>B14+D14+G14</f>
        <v>17424</v>
      </c>
      <c r="D19" s="97"/>
      <c r="E19" s="97"/>
      <c r="G19" s="97"/>
      <c r="H19" s="97"/>
    </row>
    <row r="20" spans="1:8" x14ac:dyDescent="0.3">
      <c r="F20" t="s">
        <v>152</v>
      </c>
      <c r="G20" s="97">
        <f>G7+G8+G10+G11+G12</f>
        <v>0</v>
      </c>
    </row>
    <row r="21" spans="1:8" x14ac:dyDescent="0.3">
      <c r="F21" t="s">
        <v>151</v>
      </c>
      <c r="G21" s="97">
        <f>G6+G9+G13</f>
        <v>0</v>
      </c>
    </row>
    <row r="22" spans="1:8" x14ac:dyDescent="0.3">
      <c r="F22" s="108" t="s">
        <v>150</v>
      </c>
      <c r="G22" s="109">
        <f>G5</f>
        <v>0</v>
      </c>
    </row>
    <row r="23" spans="1:8" x14ac:dyDescent="0.3">
      <c r="A23" s="97"/>
      <c r="F23" t="s">
        <v>153</v>
      </c>
      <c r="G23" s="97">
        <f>SUM(G20:G22)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B7" sqref="B7"/>
    </sheetView>
  </sheetViews>
  <sheetFormatPr defaultRowHeight="14.4" x14ac:dyDescent="0.3"/>
  <cols>
    <col min="1" max="1" width="17.44140625" customWidth="1"/>
    <col min="2" max="2" width="11.44140625" customWidth="1"/>
    <col min="4" max="4" width="0" hidden="1" customWidth="1"/>
    <col min="5" max="5" width="8.88671875" hidden="1" customWidth="1"/>
    <col min="6" max="8" width="0" hidden="1" customWidth="1"/>
    <col min="9" max="9" width="10.109375" hidden="1" customWidth="1"/>
  </cols>
  <sheetData>
    <row r="1" spans="1:9" x14ac:dyDescent="0.3">
      <c r="A1" s="73" t="s">
        <v>163</v>
      </c>
      <c r="B1" s="97"/>
      <c r="D1" s="97"/>
      <c r="E1" s="97"/>
      <c r="G1" s="97"/>
      <c r="H1" s="97"/>
    </row>
    <row r="2" spans="1:9" x14ac:dyDescent="0.3">
      <c r="B2" s="97"/>
      <c r="D2" s="97"/>
      <c r="E2" s="97"/>
      <c r="G2" s="97"/>
      <c r="H2" s="97"/>
    </row>
    <row r="3" spans="1:9" x14ac:dyDescent="0.3">
      <c r="B3" s="97"/>
      <c r="D3" s="97"/>
      <c r="E3" s="97"/>
      <c r="G3" s="97"/>
      <c r="H3" s="97"/>
    </row>
    <row r="4" spans="1:9" x14ac:dyDescent="0.3">
      <c r="A4" s="73" t="s">
        <v>167</v>
      </c>
      <c r="B4" s="97"/>
      <c r="D4" s="98" t="s">
        <v>148</v>
      </c>
      <c r="E4" s="98"/>
      <c r="G4" s="99" t="s">
        <v>149</v>
      </c>
      <c r="H4" s="99"/>
    </row>
    <row r="5" spans="1:9" x14ac:dyDescent="0.3">
      <c r="A5" s="100" t="s">
        <v>155</v>
      </c>
      <c r="B5" s="101">
        <v>528</v>
      </c>
      <c r="D5" s="101"/>
      <c r="E5" s="102">
        <f>B5*0.25</f>
        <v>132</v>
      </c>
      <c r="G5" s="101"/>
      <c r="H5" s="102" t="s">
        <v>150</v>
      </c>
      <c r="I5">
        <f>B5*0.09</f>
        <v>47.519999999999996</v>
      </c>
    </row>
    <row r="6" spans="1:9" x14ac:dyDescent="0.3">
      <c r="A6" s="100" t="s">
        <v>156</v>
      </c>
      <c r="B6" s="101">
        <v>4928</v>
      </c>
      <c r="D6" s="101"/>
      <c r="E6" s="102">
        <f t="shared" ref="E6:E13" si="0">B6*0.25</f>
        <v>1232</v>
      </c>
      <c r="G6" s="101"/>
      <c r="H6" s="102"/>
      <c r="I6">
        <f t="shared" ref="I6:I13" si="1">B6*0.09</f>
        <v>443.52</v>
      </c>
    </row>
    <row r="7" spans="1:9" x14ac:dyDescent="0.3">
      <c r="A7" s="100" t="s">
        <v>157</v>
      </c>
      <c r="B7" s="101">
        <v>1936</v>
      </c>
      <c r="D7" s="101"/>
      <c r="E7" s="102">
        <f t="shared" si="0"/>
        <v>484</v>
      </c>
      <c r="G7" s="101"/>
      <c r="H7" s="102"/>
      <c r="I7">
        <f t="shared" si="1"/>
        <v>174.23999999999998</v>
      </c>
    </row>
    <row r="8" spans="1:9" x14ac:dyDescent="0.3">
      <c r="A8" s="100" t="s">
        <v>158</v>
      </c>
      <c r="B8" s="101">
        <v>1760</v>
      </c>
      <c r="D8" s="101"/>
      <c r="E8" s="102">
        <f t="shared" si="0"/>
        <v>440</v>
      </c>
      <c r="G8" s="101"/>
      <c r="H8" s="102"/>
      <c r="I8">
        <f t="shared" si="1"/>
        <v>158.4</v>
      </c>
    </row>
    <row r="9" spans="1:9" x14ac:dyDescent="0.3">
      <c r="A9" s="100" t="s">
        <v>165</v>
      </c>
      <c r="B9" s="101">
        <v>5808</v>
      </c>
      <c r="D9" s="101"/>
      <c r="E9" s="102">
        <f t="shared" si="0"/>
        <v>1452</v>
      </c>
      <c r="G9" s="101"/>
      <c r="H9" s="102"/>
      <c r="I9">
        <f t="shared" si="1"/>
        <v>522.72</v>
      </c>
    </row>
    <row r="10" spans="1:9" x14ac:dyDescent="0.3">
      <c r="A10" s="100" t="s">
        <v>160</v>
      </c>
      <c r="B10" s="101">
        <v>1584</v>
      </c>
      <c r="D10" s="101"/>
      <c r="E10" s="102">
        <f t="shared" si="0"/>
        <v>396</v>
      </c>
      <c r="G10" s="101"/>
      <c r="H10" s="102"/>
      <c r="I10">
        <f t="shared" si="1"/>
        <v>142.56</v>
      </c>
    </row>
    <row r="11" spans="1:9" x14ac:dyDescent="0.3">
      <c r="A11" s="100" t="s">
        <v>162</v>
      </c>
      <c r="B11" s="101">
        <v>1584</v>
      </c>
      <c r="D11" s="101"/>
      <c r="E11" s="102">
        <f t="shared" si="0"/>
        <v>396</v>
      </c>
      <c r="G11" s="101"/>
      <c r="H11" s="102"/>
      <c r="I11">
        <f t="shared" si="1"/>
        <v>142.56</v>
      </c>
    </row>
    <row r="12" spans="1:9" hidden="1" x14ac:dyDescent="0.3">
      <c r="A12" s="100"/>
      <c r="B12" s="101"/>
      <c r="D12" s="101"/>
      <c r="E12" s="102">
        <f t="shared" si="0"/>
        <v>0</v>
      </c>
      <c r="G12" s="101"/>
      <c r="H12" s="102"/>
      <c r="I12">
        <f t="shared" si="1"/>
        <v>0</v>
      </c>
    </row>
    <row r="13" spans="1:9" hidden="1" x14ac:dyDescent="0.3">
      <c r="A13" s="100"/>
      <c r="B13" s="101"/>
      <c r="D13" s="101"/>
      <c r="E13" s="102">
        <f t="shared" si="0"/>
        <v>0</v>
      </c>
      <c r="G13" s="101"/>
      <c r="H13" s="102"/>
      <c r="I13">
        <f t="shared" si="1"/>
        <v>0</v>
      </c>
    </row>
    <row r="14" spans="1:9" x14ac:dyDescent="0.3">
      <c r="A14" s="103" t="s">
        <v>153</v>
      </c>
      <c r="B14" s="104">
        <f>SUM(B5:B13)</f>
        <v>18128</v>
      </c>
      <c r="D14" s="104">
        <f>SUM(D5:D13)</f>
        <v>0</v>
      </c>
      <c r="E14" s="105">
        <f>SUM(E5:E13)</f>
        <v>4532</v>
      </c>
      <c r="G14" s="104">
        <f>SUM(G5:G13)</f>
        <v>0</v>
      </c>
      <c r="H14" s="105"/>
      <c r="I14">
        <f>SUM(I5:I13)</f>
        <v>1631.52</v>
      </c>
    </row>
    <row r="15" spans="1:9" x14ac:dyDescent="0.3">
      <c r="B15" s="97"/>
      <c r="D15" s="97"/>
      <c r="E15" s="97"/>
      <c r="G15" s="97"/>
      <c r="H15" s="97"/>
    </row>
    <row r="16" spans="1:9" x14ac:dyDescent="0.3">
      <c r="B16" s="97"/>
      <c r="D16" s="97"/>
      <c r="E16" s="97"/>
      <c r="G16" s="97"/>
      <c r="H16" s="97"/>
      <c r="I16" s="97"/>
    </row>
    <row r="17" spans="1:8" x14ac:dyDescent="0.3">
      <c r="B17" s="97"/>
      <c r="D17" s="97"/>
      <c r="E17" s="97"/>
      <c r="G17" s="97"/>
      <c r="H17" s="97"/>
    </row>
    <row r="18" spans="1:8" ht="15" thickBot="1" x14ac:dyDescent="0.35">
      <c r="B18" s="97"/>
      <c r="D18" s="97"/>
      <c r="E18" s="97"/>
      <c r="G18" s="97"/>
      <c r="H18" s="97"/>
    </row>
    <row r="19" spans="1:8" ht="15" thickBot="1" x14ac:dyDescent="0.35">
      <c r="A19" s="106" t="s">
        <v>154</v>
      </c>
      <c r="B19" s="107">
        <f>B14+D14+G14</f>
        <v>18128</v>
      </c>
      <c r="D19" s="97"/>
      <c r="E19" s="97"/>
      <c r="G19" s="97"/>
      <c r="H19" s="97"/>
    </row>
    <row r="20" spans="1:8" x14ac:dyDescent="0.3">
      <c r="F20" t="s">
        <v>152</v>
      </c>
      <c r="G20" s="97">
        <f>G7+G8+G10+G11+G12</f>
        <v>0</v>
      </c>
    </row>
    <row r="21" spans="1:8" x14ac:dyDescent="0.3">
      <c r="F21" t="s">
        <v>151</v>
      </c>
      <c r="G21" s="97">
        <f>G6+G9+G13</f>
        <v>0</v>
      </c>
    </row>
    <row r="22" spans="1:8" x14ac:dyDescent="0.3">
      <c r="F22" s="108" t="s">
        <v>150</v>
      </c>
      <c r="G22" s="109">
        <f>G5</f>
        <v>0</v>
      </c>
    </row>
    <row r="23" spans="1:8" x14ac:dyDescent="0.3">
      <c r="A23" s="97"/>
      <c r="F23" t="s">
        <v>153</v>
      </c>
      <c r="G23" s="97">
        <f>SUM(G20:G22)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Vyúčtování</vt:lpstr>
      <vt:lpstr>09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</dc:creator>
  <cp:lastModifiedBy>Ekonom</cp:lastModifiedBy>
  <cp:lastPrinted>2017-01-30T10:40:29Z</cp:lastPrinted>
  <dcterms:created xsi:type="dcterms:W3CDTF">2017-01-26T12:44:24Z</dcterms:created>
  <dcterms:modified xsi:type="dcterms:W3CDTF">2017-01-30T12:55:02Z</dcterms:modified>
</cp:coreProperties>
</file>